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8" windowWidth="19416" windowHeight="8256"/>
  </bookViews>
  <sheets>
    <sheet name="StoryMapping" sheetId="1" r:id="rId1"/>
    <sheet name="ReleaseProgress" sheetId="2" r:id="rId2"/>
    <sheet name="Setting" sheetId="3" r:id="rId3"/>
  </sheets>
  <definedNames>
    <definedName name="_xlnm._FilterDatabase" localSheetId="2" hidden="1">Setting!$C$24:$D$54</definedName>
    <definedName name="_xlnm._FilterDatabase" localSheetId="0" hidden="1">StoryMapping!$F$11:$W$1010</definedName>
    <definedName name="_StatusFlags">StoryMapping!$V$1:$V$8</definedName>
    <definedName name="Applied">Setting!$C$136</definedName>
    <definedName name="Backlog">Setting!$C$132</definedName>
    <definedName name="Canceled">Setting!$C$134</definedName>
    <definedName name="CaptionsBarForFilter">StoryMapping!$F$11:$W$11</definedName>
    <definedName name="CellOfCurrentSprint">StoryMapping!$F$8</definedName>
    <definedName name="Closed">Setting!$C$133</definedName>
    <definedName name="ComputedSprintsList">Setting!$C$159:$C$169</definedName>
    <definedName name="ComputedSprintsListWithCaption">Setting!$C$158:$C$169</definedName>
    <definedName name="ContactColumn">StoryMapping!$V$12:$V$1010</definedName>
    <definedName name="DATA_LEFT">StoryMapping!$I$12:$O$1010</definedName>
    <definedName name="DATA_MATRIX">StoryMapping!$I$12:$U$1010</definedName>
    <definedName name="DATA_MATRIX_WITH_REF">StoryMapping!$H$12:$U$1010</definedName>
    <definedName name="DATA_RIGHT">StoryMapping!$P$12:$U$1010</definedName>
    <definedName name="DataSheetName">Setting!$C$5</definedName>
    <definedName name="dateReviewedColumn">StoryMapping!$O$12:$O$1010</definedName>
    <definedName name="Deployment_Story">Setting!$C$120</definedName>
    <definedName name="DeploymentStory">Setting!$B$120</definedName>
    <definedName name="DescriptionColumn">StoryMapping!$J$12:$J$1010</definedName>
    <definedName name="DisplayEmail">Setting!$B$20</definedName>
    <definedName name="EmailBody">Setting!$D$20</definedName>
    <definedName name="EmailRecipientsCc">Setting!$D$13:$D$17</definedName>
    <definedName name="EmailRecipientsTo">Setting!$C$13:$C$17</definedName>
    <definedName name="EmailSubject">Setting!$C$20</definedName>
    <definedName name="Feature_2">StoryMapping!$K$14,StoryMapping!$K$17,StoryMapping!$K$22</definedName>
    <definedName name="FeatureColumn">StoryMapping!$K$12:$K$1010</definedName>
    <definedName name="FeaturesProjectsLookup">Setting!$C$24:$F$92</definedName>
    <definedName name="In_progress">Setting!$C$131</definedName>
    <definedName name="LB_PRJ_NAMES">Setting!$C$25:$C$92</definedName>
    <definedName name="LB_PROJECTS">Setting!$C$25:$D$92</definedName>
    <definedName name="LogColumn">StoryMapping!$W$12:$W$1010</definedName>
    <definedName name="LoggingFlag">Setting!$B$9</definedName>
    <definedName name="N_A">Setting!$C$137</definedName>
    <definedName name="Not_started">Setting!$C$130</definedName>
    <definedName name="PARAM_FIBONACCI">Setting!$C$97:$C$107</definedName>
    <definedName name="PointsColumn">StoryMapping!$M$12:$M$1010</definedName>
    <definedName name="PointsMinMax">StoryMapping!$M$8:$M$9</definedName>
    <definedName name="_xlnm.Print_Area" localSheetId="0">StoryMapping!$F$11:$V$1010</definedName>
    <definedName name="PRIORITY_VAL">Setting!$C$150:$C$154</definedName>
    <definedName name="RefColumns">StoryMapping!$H$12:$H$1010</definedName>
    <definedName name="RefColumnsWithCaption">StoryMapping!$P$11:$P$1010</definedName>
    <definedName name="ReleaseFileNameFormat">Setting!$E$10</definedName>
    <definedName name="ReleaseFileNamePrefix">Setting!$E$9</definedName>
    <definedName name="RowBegin" comment="Story/Task first line in PlanAtions sheet">Setting!$E$142</definedName>
    <definedName name="RowEnd" comment="Story/Task last line in PlanAtions sheet">Setting!$E$143</definedName>
    <definedName name="SPPT_TPL_NAME">Setting!$E$5</definedName>
    <definedName name="StartedWeek">ReleaseProgress!$C$4</definedName>
    <definedName name="stat">Setting!$C$130:$C$138</definedName>
    <definedName name="StatusColumn">StoryMapping!$P$12:$P$1010</definedName>
    <definedName name="StatusFilter">StoryMapping!$N$1:$N$8</definedName>
    <definedName name="StoriesFlag">StoryMapping!$G$12:$G$1010</definedName>
    <definedName name="Suspended">Setting!$C$135</definedName>
    <definedName name="TargetDateColumn">StoryMapping!$N$12:$N$1010</definedName>
    <definedName name="TargetWeekColumn">StoryMapping!$F$12:$F$1010</definedName>
    <definedName name="TASK_TYPES">Setting!$C$117:$C$124</definedName>
    <definedName name="TasksbookEmailBody">Setting!$E$20</definedName>
    <definedName name="TasksColumn">StoryMapping!$U$12:$U$1010</definedName>
    <definedName name="transfertDataCaption">StoryMapping!$I$2</definedName>
    <definedName name="transfertDataRaw">StoryMapping!$H$12:$U$1010</definedName>
    <definedName name="transfertDataTitleCurrentSprint">StoryMapping!$F$5</definedName>
    <definedName name="transfertDataTitleProgress">StoryMapping!$Q$2</definedName>
    <definedName name="transfertDataTitles">StoryMapping!$H$11:$V$11</definedName>
    <definedName name="transfertSettingDataRowBegin">Setting!$D$142:$E$142</definedName>
    <definedName name="transfertSettingDataRowEnd">Setting!$D$143:$E$143</definedName>
    <definedName name="transfertSettingDataSheetName">Setting!$C$5</definedName>
    <definedName name="transfertSettingFeatures">Setting!$C$24:$G$92</definedName>
    <definedName name="transfertSettingFibonacci">Setting!$C$96:$D$107</definedName>
    <definedName name="transfertSettingPriority">Setting!$C$149:$C$154</definedName>
    <definedName name="transfertSettingSprint">Setting!$C$116:$D$124</definedName>
    <definedName name="transfertSettingStatus">Setting!$C$130:$C$138</definedName>
    <definedName name="TYPE_ALL">StoryMapping!$I$11:$I$1010</definedName>
    <definedName name="TypeColumn">StoryMapping!$I$12:$I$1010</definedName>
    <definedName name="Z_EDF04FB2_54F2_4F75_B7C1_EE667FEA8ADC_.wvu.Cols" localSheetId="0" hidden="1">StoryMapping!$B:$E</definedName>
    <definedName name="Z_EDF04FB2_54F2_4F75_B7C1_EE667FEA8ADC_.wvu.FilterData" localSheetId="2" hidden="1">Setting!$C$24:$D$54</definedName>
    <definedName name="Z_EDF04FB2_54F2_4F75_B7C1_EE667FEA8ADC_.wvu.FilterData" localSheetId="0" hidden="1">StoryMapping!$F$11:$W$1010</definedName>
    <definedName name="Z_EDF04FB2_54F2_4F75_B7C1_EE667FEA8ADC_.wvu.PrintArea" localSheetId="0" hidden="1">StoryMapping!$F$11:$V$1010</definedName>
    <definedName name="Z_EDF04FB2_54F2_4F75_B7C1_EE667FEA8ADC_.wvu.Rows" localSheetId="0" hidden="1">StoryMapping!$1:$10</definedName>
  </definedNames>
  <calcPr calcId="124519"/>
</workbook>
</file>

<file path=xl/calcChain.xml><?xml version="1.0" encoding="utf-8"?>
<calcChain xmlns="http://schemas.openxmlformats.org/spreadsheetml/2006/main">
  <c r="I5" i="2"/>
  <c r="G5"/>
  <c r="H5" s="1"/>
  <c r="E5"/>
  <c r="F5" s="1"/>
  <c r="D5"/>
  <c r="B5"/>
  <c r="G2"/>
  <c r="V1010" i="1"/>
  <c r="E1010"/>
  <c r="D1010"/>
  <c r="C1010"/>
  <c r="B1010"/>
  <c r="F1010" s="1"/>
  <c r="V1009"/>
  <c r="E1009"/>
  <c r="D1009"/>
  <c r="C1009"/>
  <c r="B1009"/>
  <c r="F1009" s="1"/>
  <c r="V1008"/>
  <c r="E1008"/>
  <c r="D1008"/>
  <c r="C1008"/>
  <c r="B1008"/>
  <c r="F1008" s="1"/>
  <c r="V1007"/>
  <c r="E1007"/>
  <c r="D1007"/>
  <c r="C1007"/>
  <c r="B1007"/>
  <c r="F1007" s="1"/>
  <c r="V1006"/>
  <c r="E1006"/>
  <c r="D1006"/>
  <c r="C1006"/>
  <c r="B1006"/>
  <c r="F1006" s="1"/>
  <c r="V1005"/>
  <c r="E1005"/>
  <c r="D1005"/>
  <c r="C1005"/>
  <c r="B1005"/>
  <c r="F1005" s="1"/>
  <c r="V1004"/>
  <c r="E1004"/>
  <c r="D1004"/>
  <c r="C1004"/>
  <c r="B1004"/>
  <c r="F1004" s="1"/>
  <c r="V1003"/>
  <c r="E1003"/>
  <c r="D1003"/>
  <c r="C1003"/>
  <c r="B1003"/>
  <c r="F1003" s="1"/>
  <c r="V1002"/>
  <c r="E1002"/>
  <c r="D1002"/>
  <c r="C1002"/>
  <c r="B1002"/>
  <c r="F1002" s="1"/>
  <c r="V1001"/>
  <c r="E1001"/>
  <c r="D1001"/>
  <c r="C1001"/>
  <c r="B1001"/>
  <c r="F1001" s="1"/>
  <c r="V1000"/>
  <c r="E1000"/>
  <c r="D1000"/>
  <c r="C1000"/>
  <c r="B1000"/>
  <c r="F1000" s="1"/>
  <c r="V999"/>
  <c r="E999"/>
  <c r="D999"/>
  <c r="C999"/>
  <c r="B999"/>
  <c r="F999" s="1"/>
  <c r="V998"/>
  <c r="E998"/>
  <c r="D998"/>
  <c r="C998"/>
  <c r="B998"/>
  <c r="F998" s="1"/>
  <c r="V997"/>
  <c r="E997"/>
  <c r="D997"/>
  <c r="C997"/>
  <c r="B997"/>
  <c r="F997" s="1"/>
  <c r="V996"/>
  <c r="E996"/>
  <c r="D996"/>
  <c r="C996"/>
  <c r="B996"/>
  <c r="F996" s="1"/>
  <c r="V995"/>
  <c r="E995"/>
  <c r="D995"/>
  <c r="C995"/>
  <c r="B995"/>
  <c r="F995" s="1"/>
  <c r="V994"/>
  <c r="E994"/>
  <c r="D994"/>
  <c r="C994"/>
  <c r="B994"/>
  <c r="F994" s="1"/>
  <c r="V993"/>
  <c r="E993"/>
  <c r="D993"/>
  <c r="C993"/>
  <c r="B993"/>
  <c r="F993" s="1"/>
  <c r="V992"/>
  <c r="E992"/>
  <c r="D992"/>
  <c r="C992"/>
  <c r="B992"/>
  <c r="F992" s="1"/>
  <c r="V991"/>
  <c r="E991"/>
  <c r="D991"/>
  <c r="C991"/>
  <c r="B991"/>
  <c r="F991" s="1"/>
  <c r="V990"/>
  <c r="E990"/>
  <c r="D990"/>
  <c r="C990"/>
  <c r="B990"/>
  <c r="F990" s="1"/>
  <c r="V989"/>
  <c r="E989"/>
  <c r="D989"/>
  <c r="C989"/>
  <c r="B989"/>
  <c r="F989" s="1"/>
  <c r="V988"/>
  <c r="E988"/>
  <c r="D988"/>
  <c r="C988"/>
  <c r="B988"/>
  <c r="F988" s="1"/>
  <c r="V987"/>
  <c r="E987"/>
  <c r="D987"/>
  <c r="C987"/>
  <c r="B987"/>
  <c r="F987" s="1"/>
  <c r="V986"/>
  <c r="E986"/>
  <c r="D986"/>
  <c r="C986"/>
  <c r="B986"/>
  <c r="F986" s="1"/>
  <c r="V985"/>
  <c r="E985"/>
  <c r="D985"/>
  <c r="C985"/>
  <c r="B985"/>
  <c r="F985" s="1"/>
  <c r="V984"/>
  <c r="E984"/>
  <c r="D984"/>
  <c r="C984"/>
  <c r="B984"/>
  <c r="F984" s="1"/>
  <c r="V983"/>
  <c r="E983"/>
  <c r="D983"/>
  <c r="C983"/>
  <c r="B983"/>
  <c r="F983" s="1"/>
  <c r="V982"/>
  <c r="E982"/>
  <c r="D982"/>
  <c r="C982"/>
  <c r="B982"/>
  <c r="F982" s="1"/>
  <c r="V981"/>
  <c r="E981"/>
  <c r="D981"/>
  <c r="C981"/>
  <c r="B981"/>
  <c r="F981" s="1"/>
  <c r="V980"/>
  <c r="E980"/>
  <c r="D980"/>
  <c r="C980"/>
  <c r="B980"/>
  <c r="F980" s="1"/>
  <c r="V979"/>
  <c r="E979"/>
  <c r="D979"/>
  <c r="C979"/>
  <c r="B979"/>
  <c r="F979" s="1"/>
  <c r="V978"/>
  <c r="E978"/>
  <c r="D978"/>
  <c r="C978"/>
  <c r="B978"/>
  <c r="F978" s="1"/>
  <c r="V977"/>
  <c r="E977"/>
  <c r="D977"/>
  <c r="C977"/>
  <c r="B977"/>
  <c r="F977" s="1"/>
  <c r="V976"/>
  <c r="E976"/>
  <c r="D976"/>
  <c r="C976"/>
  <c r="B976"/>
  <c r="F976" s="1"/>
  <c r="V975"/>
  <c r="E975"/>
  <c r="D975"/>
  <c r="C975"/>
  <c r="B975"/>
  <c r="F975" s="1"/>
  <c r="V974"/>
  <c r="E974"/>
  <c r="D974"/>
  <c r="C974"/>
  <c r="B974"/>
  <c r="F974" s="1"/>
  <c r="V973"/>
  <c r="E973"/>
  <c r="D973"/>
  <c r="C973"/>
  <c r="B973"/>
  <c r="F973" s="1"/>
  <c r="V972"/>
  <c r="E972"/>
  <c r="D972"/>
  <c r="C972"/>
  <c r="B972"/>
  <c r="F972" s="1"/>
  <c r="V971"/>
  <c r="E971"/>
  <c r="D971"/>
  <c r="C971"/>
  <c r="B971"/>
  <c r="F971" s="1"/>
  <c r="V970"/>
  <c r="E970"/>
  <c r="D970"/>
  <c r="C970"/>
  <c r="B970"/>
  <c r="F970" s="1"/>
  <c r="V969"/>
  <c r="E969"/>
  <c r="D969"/>
  <c r="C969"/>
  <c r="B969"/>
  <c r="F969" s="1"/>
  <c r="V968"/>
  <c r="E968"/>
  <c r="D968"/>
  <c r="C968"/>
  <c r="B968"/>
  <c r="F968" s="1"/>
  <c r="V967"/>
  <c r="E967"/>
  <c r="D967"/>
  <c r="C967"/>
  <c r="B967"/>
  <c r="F967" s="1"/>
  <c r="V966"/>
  <c r="E966"/>
  <c r="D966"/>
  <c r="C966"/>
  <c r="B966"/>
  <c r="F966" s="1"/>
  <c r="V965"/>
  <c r="E965"/>
  <c r="D965"/>
  <c r="C965"/>
  <c r="B965"/>
  <c r="F965" s="1"/>
  <c r="V964"/>
  <c r="E964"/>
  <c r="D964"/>
  <c r="C964"/>
  <c r="B964"/>
  <c r="F964" s="1"/>
  <c r="V963"/>
  <c r="E963"/>
  <c r="D963"/>
  <c r="C963"/>
  <c r="B963"/>
  <c r="F963" s="1"/>
  <c r="V962"/>
  <c r="E962"/>
  <c r="D962"/>
  <c r="C962"/>
  <c r="B962"/>
  <c r="F962" s="1"/>
  <c r="V961"/>
  <c r="E961"/>
  <c r="D961"/>
  <c r="C961"/>
  <c r="B961"/>
  <c r="F961" s="1"/>
  <c r="V960"/>
  <c r="E960"/>
  <c r="D960"/>
  <c r="C960"/>
  <c r="B960"/>
  <c r="F960" s="1"/>
  <c r="V959"/>
  <c r="E959"/>
  <c r="D959"/>
  <c r="C959"/>
  <c r="B959"/>
  <c r="F959" s="1"/>
  <c r="V958"/>
  <c r="E958"/>
  <c r="D958"/>
  <c r="C958"/>
  <c r="B958"/>
  <c r="F958" s="1"/>
  <c r="V957"/>
  <c r="E957"/>
  <c r="D957"/>
  <c r="C957"/>
  <c r="B957"/>
  <c r="F957" s="1"/>
  <c r="V956"/>
  <c r="E956"/>
  <c r="D956"/>
  <c r="C956"/>
  <c r="B956"/>
  <c r="F956" s="1"/>
  <c r="V955"/>
  <c r="E955"/>
  <c r="D955"/>
  <c r="C955"/>
  <c r="B955"/>
  <c r="F955" s="1"/>
  <c r="V954"/>
  <c r="E954"/>
  <c r="D954"/>
  <c r="C954"/>
  <c r="B954"/>
  <c r="F954" s="1"/>
  <c r="V953"/>
  <c r="E953"/>
  <c r="D953"/>
  <c r="C953"/>
  <c r="B953"/>
  <c r="F953" s="1"/>
  <c r="V952"/>
  <c r="E952"/>
  <c r="D952"/>
  <c r="C952"/>
  <c r="B952"/>
  <c r="F952" s="1"/>
  <c r="V951"/>
  <c r="E951"/>
  <c r="D951"/>
  <c r="C951"/>
  <c r="B951"/>
  <c r="F951" s="1"/>
  <c r="V950"/>
  <c r="E950"/>
  <c r="D950"/>
  <c r="C950"/>
  <c r="B950"/>
  <c r="F950" s="1"/>
  <c r="V949"/>
  <c r="E949"/>
  <c r="D949"/>
  <c r="C949"/>
  <c r="B949"/>
  <c r="F949" s="1"/>
  <c r="V948"/>
  <c r="E948"/>
  <c r="D948"/>
  <c r="C948"/>
  <c r="B948"/>
  <c r="F948" s="1"/>
  <c r="V947"/>
  <c r="E947"/>
  <c r="D947"/>
  <c r="C947"/>
  <c r="B947"/>
  <c r="F947" s="1"/>
  <c r="V946"/>
  <c r="E946"/>
  <c r="D946"/>
  <c r="C946"/>
  <c r="B946"/>
  <c r="F946" s="1"/>
  <c r="V945"/>
  <c r="E945"/>
  <c r="D945"/>
  <c r="C945"/>
  <c r="B945"/>
  <c r="F945" s="1"/>
  <c r="V944"/>
  <c r="E944"/>
  <c r="D944"/>
  <c r="C944"/>
  <c r="B944"/>
  <c r="F944" s="1"/>
  <c r="V943"/>
  <c r="E943"/>
  <c r="D943"/>
  <c r="C943"/>
  <c r="B943"/>
  <c r="F943" s="1"/>
  <c r="V942"/>
  <c r="E942"/>
  <c r="D942"/>
  <c r="C942"/>
  <c r="B942"/>
  <c r="F942" s="1"/>
  <c r="V941"/>
  <c r="E941"/>
  <c r="D941"/>
  <c r="C941"/>
  <c r="B941"/>
  <c r="F941" s="1"/>
  <c r="V940"/>
  <c r="E940"/>
  <c r="D940"/>
  <c r="C940"/>
  <c r="B940"/>
  <c r="F940" s="1"/>
  <c r="V939"/>
  <c r="E939"/>
  <c r="D939"/>
  <c r="C939"/>
  <c r="B939"/>
  <c r="F939" s="1"/>
  <c r="V938"/>
  <c r="E938"/>
  <c r="D938"/>
  <c r="C938"/>
  <c r="B938"/>
  <c r="F938" s="1"/>
  <c r="V937"/>
  <c r="E937"/>
  <c r="D937"/>
  <c r="C937"/>
  <c r="B937"/>
  <c r="F937" s="1"/>
  <c r="V936"/>
  <c r="E936"/>
  <c r="D936"/>
  <c r="C936"/>
  <c r="B936"/>
  <c r="F936" s="1"/>
  <c r="V935"/>
  <c r="E935"/>
  <c r="D935"/>
  <c r="C935"/>
  <c r="B935"/>
  <c r="F935" s="1"/>
  <c r="V934"/>
  <c r="E934"/>
  <c r="D934"/>
  <c r="C934"/>
  <c r="B934"/>
  <c r="F934" s="1"/>
  <c r="V933"/>
  <c r="E933"/>
  <c r="D933"/>
  <c r="C933"/>
  <c r="B933"/>
  <c r="F933" s="1"/>
  <c r="V932"/>
  <c r="E932"/>
  <c r="D932"/>
  <c r="C932"/>
  <c r="B932"/>
  <c r="F932" s="1"/>
  <c r="V931"/>
  <c r="E931"/>
  <c r="D931"/>
  <c r="C931"/>
  <c r="B931"/>
  <c r="F931" s="1"/>
  <c r="V930"/>
  <c r="E930"/>
  <c r="D930"/>
  <c r="C930"/>
  <c r="B930"/>
  <c r="F930" s="1"/>
  <c r="V929"/>
  <c r="E929"/>
  <c r="D929"/>
  <c r="C929"/>
  <c r="B929"/>
  <c r="F929" s="1"/>
  <c r="V928"/>
  <c r="E928"/>
  <c r="D928"/>
  <c r="C928"/>
  <c r="B928"/>
  <c r="F928" s="1"/>
  <c r="V927"/>
  <c r="E927"/>
  <c r="D927"/>
  <c r="C927"/>
  <c r="B927"/>
  <c r="F927" s="1"/>
  <c r="V926"/>
  <c r="E926"/>
  <c r="D926"/>
  <c r="C926"/>
  <c r="B926"/>
  <c r="F926" s="1"/>
  <c r="V925"/>
  <c r="E925"/>
  <c r="D925"/>
  <c r="C925"/>
  <c r="B925"/>
  <c r="F925" s="1"/>
  <c r="V924"/>
  <c r="E924"/>
  <c r="D924"/>
  <c r="C924"/>
  <c r="B924"/>
  <c r="F924" s="1"/>
  <c r="V923"/>
  <c r="E923"/>
  <c r="D923"/>
  <c r="C923"/>
  <c r="B923"/>
  <c r="F923" s="1"/>
  <c r="V922"/>
  <c r="E922"/>
  <c r="D922"/>
  <c r="C922"/>
  <c r="B922"/>
  <c r="F922" s="1"/>
  <c r="V921"/>
  <c r="E921"/>
  <c r="D921"/>
  <c r="C921"/>
  <c r="B921"/>
  <c r="F921" s="1"/>
  <c r="V920"/>
  <c r="E920"/>
  <c r="D920"/>
  <c r="C920"/>
  <c r="B920"/>
  <c r="F920" s="1"/>
  <c r="V919"/>
  <c r="E919"/>
  <c r="D919"/>
  <c r="C919"/>
  <c r="B919"/>
  <c r="F919" s="1"/>
  <c r="V918"/>
  <c r="E918"/>
  <c r="D918"/>
  <c r="C918"/>
  <c r="B918"/>
  <c r="F918" s="1"/>
  <c r="V917"/>
  <c r="E917"/>
  <c r="D917"/>
  <c r="C917"/>
  <c r="B917"/>
  <c r="F917" s="1"/>
  <c r="V916"/>
  <c r="E916"/>
  <c r="D916"/>
  <c r="C916"/>
  <c r="B916"/>
  <c r="F916" s="1"/>
  <c r="V915"/>
  <c r="E915"/>
  <c r="D915"/>
  <c r="C915"/>
  <c r="B915"/>
  <c r="F915" s="1"/>
  <c r="V914"/>
  <c r="E914"/>
  <c r="D914"/>
  <c r="C914"/>
  <c r="B914"/>
  <c r="F914" s="1"/>
  <c r="V913"/>
  <c r="E913"/>
  <c r="D913"/>
  <c r="C913"/>
  <c r="B913"/>
  <c r="F913" s="1"/>
  <c r="V912"/>
  <c r="E912"/>
  <c r="D912"/>
  <c r="C912"/>
  <c r="B912"/>
  <c r="F912" s="1"/>
  <c r="V911"/>
  <c r="E911"/>
  <c r="D911"/>
  <c r="C911"/>
  <c r="B911"/>
  <c r="F911" s="1"/>
  <c r="V910"/>
  <c r="E910"/>
  <c r="D910"/>
  <c r="C910"/>
  <c r="B910"/>
  <c r="F910" s="1"/>
  <c r="V909"/>
  <c r="E909"/>
  <c r="D909"/>
  <c r="C909"/>
  <c r="B909"/>
  <c r="F909" s="1"/>
  <c r="V908"/>
  <c r="E908"/>
  <c r="D908"/>
  <c r="C908"/>
  <c r="B908"/>
  <c r="F908" s="1"/>
  <c r="V907"/>
  <c r="E907"/>
  <c r="D907"/>
  <c r="C907"/>
  <c r="B907"/>
  <c r="F907" s="1"/>
  <c r="V906"/>
  <c r="E906"/>
  <c r="D906"/>
  <c r="C906"/>
  <c r="B906"/>
  <c r="F906" s="1"/>
  <c r="V905"/>
  <c r="E905"/>
  <c r="D905"/>
  <c r="C905"/>
  <c r="B905"/>
  <c r="F905" s="1"/>
  <c r="V904"/>
  <c r="E904"/>
  <c r="D904"/>
  <c r="C904"/>
  <c r="B904"/>
  <c r="F904" s="1"/>
  <c r="V903"/>
  <c r="E903"/>
  <c r="D903"/>
  <c r="C903"/>
  <c r="B903"/>
  <c r="F903" s="1"/>
  <c r="V902"/>
  <c r="E902"/>
  <c r="D902"/>
  <c r="C902"/>
  <c r="B902"/>
  <c r="F902" s="1"/>
  <c r="V901"/>
  <c r="E901"/>
  <c r="D901"/>
  <c r="C901"/>
  <c r="B901"/>
  <c r="F901" s="1"/>
  <c r="V900"/>
  <c r="E900"/>
  <c r="D900"/>
  <c r="C900"/>
  <c r="B900"/>
  <c r="F900" s="1"/>
  <c r="V899"/>
  <c r="E899"/>
  <c r="D899"/>
  <c r="C899"/>
  <c r="B899"/>
  <c r="F899" s="1"/>
  <c r="V898"/>
  <c r="E898"/>
  <c r="D898"/>
  <c r="C898"/>
  <c r="B898"/>
  <c r="F898" s="1"/>
  <c r="V897"/>
  <c r="E897"/>
  <c r="D897"/>
  <c r="C897"/>
  <c r="B897"/>
  <c r="F897" s="1"/>
  <c r="V896"/>
  <c r="E896"/>
  <c r="D896"/>
  <c r="C896"/>
  <c r="B896"/>
  <c r="F896" s="1"/>
  <c r="V895"/>
  <c r="E895"/>
  <c r="D895"/>
  <c r="C895"/>
  <c r="B895"/>
  <c r="F895" s="1"/>
  <c r="V894"/>
  <c r="E894"/>
  <c r="D894"/>
  <c r="C894"/>
  <c r="B894"/>
  <c r="F894" s="1"/>
  <c r="V893"/>
  <c r="E893"/>
  <c r="D893"/>
  <c r="C893"/>
  <c r="B893"/>
  <c r="F893" s="1"/>
  <c r="V892"/>
  <c r="E892"/>
  <c r="D892"/>
  <c r="C892"/>
  <c r="B892"/>
  <c r="F892" s="1"/>
  <c r="V891"/>
  <c r="E891"/>
  <c r="D891"/>
  <c r="C891"/>
  <c r="B891"/>
  <c r="F891" s="1"/>
  <c r="V890"/>
  <c r="E890"/>
  <c r="D890"/>
  <c r="C890"/>
  <c r="B890"/>
  <c r="F890" s="1"/>
  <c r="V889"/>
  <c r="E889"/>
  <c r="D889"/>
  <c r="C889"/>
  <c r="B889"/>
  <c r="F889" s="1"/>
  <c r="V888"/>
  <c r="E888"/>
  <c r="D888"/>
  <c r="C888"/>
  <c r="B888"/>
  <c r="F888" s="1"/>
  <c r="V887"/>
  <c r="E887"/>
  <c r="D887"/>
  <c r="C887"/>
  <c r="B887"/>
  <c r="F887" s="1"/>
  <c r="V886"/>
  <c r="E886"/>
  <c r="D886"/>
  <c r="C886"/>
  <c r="B886"/>
  <c r="F886" s="1"/>
  <c r="V885"/>
  <c r="E885"/>
  <c r="D885"/>
  <c r="C885"/>
  <c r="B885"/>
  <c r="F885" s="1"/>
  <c r="V884"/>
  <c r="E884"/>
  <c r="D884"/>
  <c r="C884"/>
  <c r="B884"/>
  <c r="F884" s="1"/>
  <c r="V883"/>
  <c r="E883"/>
  <c r="D883"/>
  <c r="C883"/>
  <c r="B883"/>
  <c r="F883" s="1"/>
  <c r="V882"/>
  <c r="E882"/>
  <c r="D882"/>
  <c r="C882"/>
  <c r="B882"/>
  <c r="F882" s="1"/>
  <c r="V881"/>
  <c r="E881"/>
  <c r="D881"/>
  <c r="C881"/>
  <c r="B881"/>
  <c r="F881" s="1"/>
  <c r="V880"/>
  <c r="E880"/>
  <c r="D880"/>
  <c r="C880"/>
  <c r="B880"/>
  <c r="F880" s="1"/>
  <c r="V879"/>
  <c r="E879"/>
  <c r="D879"/>
  <c r="C879"/>
  <c r="B879"/>
  <c r="F879" s="1"/>
  <c r="V878"/>
  <c r="E878"/>
  <c r="D878"/>
  <c r="C878"/>
  <c r="B878"/>
  <c r="F878" s="1"/>
  <c r="V877"/>
  <c r="E877"/>
  <c r="D877"/>
  <c r="C877"/>
  <c r="B877"/>
  <c r="F877" s="1"/>
  <c r="V876"/>
  <c r="E876"/>
  <c r="D876"/>
  <c r="C876"/>
  <c r="B876"/>
  <c r="F876" s="1"/>
  <c r="V875"/>
  <c r="E875"/>
  <c r="D875"/>
  <c r="C875"/>
  <c r="B875"/>
  <c r="F875" s="1"/>
  <c r="V874"/>
  <c r="E874"/>
  <c r="D874"/>
  <c r="C874"/>
  <c r="B874"/>
  <c r="F874" s="1"/>
  <c r="V873"/>
  <c r="E873"/>
  <c r="D873"/>
  <c r="C873"/>
  <c r="B873"/>
  <c r="F873" s="1"/>
  <c r="V872"/>
  <c r="E872"/>
  <c r="D872"/>
  <c r="C872"/>
  <c r="B872"/>
  <c r="F872" s="1"/>
  <c r="V871"/>
  <c r="E871"/>
  <c r="D871"/>
  <c r="C871"/>
  <c r="B871"/>
  <c r="F871" s="1"/>
  <c r="V870"/>
  <c r="E870"/>
  <c r="D870"/>
  <c r="C870"/>
  <c r="B870"/>
  <c r="F870" s="1"/>
  <c r="V869"/>
  <c r="E869"/>
  <c r="D869"/>
  <c r="C869"/>
  <c r="B869"/>
  <c r="F869" s="1"/>
  <c r="V868"/>
  <c r="E868"/>
  <c r="D868"/>
  <c r="C868"/>
  <c r="B868"/>
  <c r="F868" s="1"/>
  <c r="V867"/>
  <c r="E867"/>
  <c r="D867"/>
  <c r="C867"/>
  <c r="B867"/>
  <c r="F867" s="1"/>
  <c r="V866"/>
  <c r="E866"/>
  <c r="D866"/>
  <c r="C866"/>
  <c r="B866"/>
  <c r="F866" s="1"/>
  <c r="V865"/>
  <c r="E865"/>
  <c r="D865"/>
  <c r="C865"/>
  <c r="B865"/>
  <c r="F865" s="1"/>
  <c r="V864"/>
  <c r="E864"/>
  <c r="D864"/>
  <c r="C864"/>
  <c r="B864"/>
  <c r="F864" s="1"/>
  <c r="V863"/>
  <c r="E863"/>
  <c r="D863"/>
  <c r="C863"/>
  <c r="B863"/>
  <c r="F863" s="1"/>
  <c r="V862"/>
  <c r="E862"/>
  <c r="D862"/>
  <c r="C862"/>
  <c r="B862"/>
  <c r="F862" s="1"/>
  <c r="V861"/>
  <c r="E861"/>
  <c r="D861"/>
  <c r="C861"/>
  <c r="B861"/>
  <c r="F861" s="1"/>
  <c r="V860"/>
  <c r="E860"/>
  <c r="D860"/>
  <c r="C860"/>
  <c r="B860"/>
  <c r="F860" s="1"/>
  <c r="V859"/>
  <c r="E859"/>
  <c r="D859"/>
  <c r="C859"/>
  <c r="B859"/>
  <c r="F859" s="1"/>
  <c r="V858"/>
  <c r="E858"/>
  <c r="D858"/>
  <c r="C858"/>
  <c r="B858"/>
  <c r="F858" s="1"/>
  <c r="V857"/>
  <c r="E857"/>
  <c r="D857"/>
  <c r="C857"/>
  <c r="B857"/>
  <c r="F857" s="1"/>
  <c r="V856"/>
  <c r="E856"/>
  <c r="D856"/>
  <c r="C856"/>
  <c r="B856"/>
  <c r="F856" s="1"/>
  <c r="V855"/>
  <c r="E855"/>
  <c r="D855"/>
  <c r="C855"/>
  <c r="B855"/>
  <c r="F855" s="1"/>
  <c r="V854"/>
  <c r="E854"/>
  <c r="D854"/>
  <c r="C854"/>
  <c r="B854"/>
  <c r="F854" s="1"/>
  <c r="V853"/>
  <c r="E853"/>
  <c r="D853"/>
  <c r="C853"/>
  <c r="B853"/>
  <c r="F853" s="1"/>
  <c r="V852"/>
  <c r="E852"/>
  <c r="D852"/>
  <c r="C852"/>
  <c r="B852"/>
  <c r="F852" s="1"/>
  <c r="V851"/>
  <c r="E851"/>
  <c r="D851"/>
  <c r="C851"/>
  <c r="B851"/>
  <c r="F851" s="1"/>
  <c r="V850"/>
  <c r="E850"/>
  <c r="D850"/>
  <c r="C850"/>
  <c r="B850"/>
  <c r="F850" s="1"/>
  <c r="V849"/>
  <c r="E849"/>
  <c r="D849"/>
  <c r="C849"/>
  <c r="B849"/>
  <c r="F849" s="1"/>
  <c r="V848"/>
  <c r="E848"/>
  <c r="D848"/>
  <c r="C848"/>
  <c r="B848"/>
  <c r="F848" s="1"/>
  <c r="V847"/>
  <c r="E847"/>
  <c r="D847"/>
  <c r="C847"/>
  <c r="B847"/>
  <c r="F847" s="1"/>
  <c r="V846"/>
  <c r="E846"/>
  <c r="D846"/>
  <c r="C846"/>
  <c r="B846"/>
  <c r="F846" s="1"/>
  <c r="V845"/>
  <c r="E845"/>
  <c r="D845"/>
  <c r="C845"/>
  <c r="B845"/>
  <c r="F845" s="1"/>
  <c r="V844"/>
  <c r="E844"/>
  <c r="D844"/>
  <c r="C844"/>
  <c r="B844"/>
  <c r="F844" s="1"/>
  <c r="V843"/>
  <c r="E843"/>
  <c r="D843"/>
  <c r="C843"/>
  <c r="B843"/>
  <c r="F843" s="1"/>
  <c r="V842"/>
  <c r="E842"/>
  <c r="D842"/>
  <c r="C842"/>
  <c r="B842"/>
  <c r="F842" s="1"/>
  <c r="V841"/>
  <c r="E841"/>
  <c r="D841"/>
  <c r="C841"/>
  <c r="B841"/>
  <c r="F841" s="1"/>
  <c r="V840"/>
  <c r="E840"/>
  <c r="D840"/>
  <c r="C840"/>
  <c r="B840"/>
  <c r="F840" s="1"/>
  <c r="V839"/>
  <c r="E839"/>
  <c r="D839"/>
  <c r="C839"/>
  <c r="B839"/>
  <c r="F839" s="1"/>
  <c r="V838"/>
  <c r="E838"/>
  <c r="D838"/>
  <c r="C838"/>
  <c r="B838"/>
  <c r="F838" s="1"/>
  <c r="V837"/>
  <c r="E837"/>
  <c r="D837"/>
  <c r="C837"/>
  <c r="B837"/>
  <c r="F837" s="1"/>
  <c r="V836"/>
  <c r="E836"/>
  <c r="D836"/>
  <c r="C836"/>
  <c r="B836"/>
  <c r="F836" s="1"/>
  <c r="V835"/>
  <c r="E835"/>
  <c r="D835"/>
  <c r="C835"/>
  <c r="B835"/>
  <c r="F835" s="1"/>
  <c r="V834"/>
  <c r="E834"/>
  <c r="D834"/>
  <c r="C834"/>
  <c r="B834"/>
  <c r="F834" s="1"/>
  <c r="V833"/>
  <c r="E833"/>
  <c r="D833"/>
  <c r="C833"/>
  <c r="B833"/>
  <c r="F833" s="1"/>
  <c r="V832"/>
  <c r="E832"/>
  <c r="D832"/>
  <c r="C832"/>
  <c r="B832"/>
  <c r="F832" s="1"/>
  <c r="V831"/>
  <c r="E831"/>
  <c r="D831"/>
  <c r="C831"/>
  <c r="B831"/>
  <c r="F831" s="1"/>
  <c r="V830"/>
  <c r="E830"/>
  <c r="D830"/>
  <c r="C830"/>
  <c r="B830"/>
  <c r="F830" s="1"/>
  <c r="V829"/>
  <c r="E829"/>
  <c r="D829"/>
  <c r="C829"/>
  <c r="B829"/>
  <c r="F829" s="1"/>
  <c r="V828"/>
  <c r="E828"/>
  <c r="D828"/>
  <c r="C828"/>
  <c r="B828"/>
  <c r="F828" s="1"/>
  <c r="V827"/>
  <c r="E827"/>
  <c r="D827"/>
  <c r="C827"/>
  <c r="B827"/>
  <c r="F827" s="1"/>
  <c r="V826"/>
  <c r="E826"/>
  <c r="D826"/>
  <c r="C826"/>
  <c r="B826"/>
  <c r="F826" s="1"/>
  <c r="V825"/>
  <c r="E825"/>
  <c r="D825"/>
  <c r="C825"/>
  <c r="B825"/>
  <c r="F825" s="1"/>
  <c r="V824"/>
  <c r="E824"/>
  <c r="D824"/>
  <c r="C824"/>
  <c r="B824"/>
  <c r="F824" s="1"/>
  <c r="V823"/>
  <c r="E823"/>
  <c r="D823"/>
  <c r="C823"/>
  <c r="B823"/>
  <c r="F823" s="1"/>
  <c r="V822"/>
  <c r="E822"/>
  <c r="D822"/>
  <c r="C822"/>
  <c r="B822"/>
  <c r="F822" s="1"/>
  <c r="V821"/>
  <c r="E821"/>
  <c r="D821"/>
  <c r="C821"/>
  <c r="B821"/>
  <c r="F821" s="1"/>
  <c r="V820"/>
  <c r="E820"/>
  <c r="D820"/>
  <c r="C820"/>
  <c r="B820"/>
  <c r="F820" s="1"/>
  <c r="V819"/>
  <c r="E819"/>
  <c r="D819"/>
  <c r="C819"/>
  <c r="B819"/>
  <c r="F819" s="1"/>
  <c r="V818"/>
  <c r="E818"/>
  <c r="D818"/>
  <c r="C818"/>
  <c r="B818"/>
  <c r="F818" s="1"/>
  <c r="V817"/>
  <c r="E817"/>
  <c r="D817"/>
  <c r="C817"/>
  <c r="B817"/>
  <c r="F817" s="1"/>
  <c r="V816"/>
  <c r="E816"/>
  <c r="D816"/>
  <c r="C816"/>
  <c r="B816"/>
  <c r="F816" s="1"/>
  <c r="V815"/>
  <c r="E815"/>
  <c r="D815"/>
  <c r="C815"/>
  <c r="B815"/>
  <c r="F815" s="1"/>
  <c r="V814"/>
  <c r="E814"/>
  <c r="D814"/>
  <c r="C814"/>
  <c r="B814"/>
  <c r="F814" s="1"/>
  <c r="V813"/>
  <c r="E813"/>
  <c r="D813"/>
  <c r="C813"/>
  <c r="B813"/>
  <c r="F813" s="1"/>
  <c r="V812"/>
  <c r="E812"/>
  <c r="D812"/>
  <c r="C812"/>
  <c r="B812"/>
  <c r="F812" s="1"/>
  <c r="V811"/>
  <c r="E811"/>
  <c r="D811"/>
  <c r="C811"/>
  <c r="B811"/>
  <c r="F811" s="1"/>
  <c r="V810"/>
  <c r="E810"/>
  <c r="D810"/>
  <c r="C810"/>
  <c r="B810"/>
  <c r="F810" s="1"/>
  <c r="V809"/>
  <c r="E809"/>
  <c r="D809"/>
  <c r="C809"/>
  <c r="B809"/>
  <c r="F809" s="1"/>
  <c r="V808"/>
  <c r="E808"/>
  <c r="D808"/>
  <c r="C808"/>
  <c r="B808"/>
  <c r="F808" s="1"/>
  <c r="V807"/>
  <c r="E807"/>
  <c r="D807"/>
  <c r="C807"/>
  <c r="B807"/>
  <c r="F807" s="1"/>
  <c r="V806"/>
  <c r="E806"/>
  <c r="D806"/>
  <c r="C806"/>
  <c r="B806"/>
  <c r="F806" s="1"/>
  <c r="V805"/>
  <c r="E805"/>
  <c r="D805"/>
  <c r="C805"/>
  <c r="B805"/>
  <c r="F805" s="1"/>
  <c r="V804"/>
  <c r="E804"/>
  <c r="D804"/>
  <c r="C804"/>
  <c r="B804"/>
  <c r="F804" s="1"/>
  <c r="V803"/>
  <c r="E803"/>
  <c r="D803"/>
  <c r="C803"/>
  <c r="B803"/>
  <c r="F803" s="1"/>
  <c r="V802"/>
  <c r="E802"/>
  <c r="D802"/>
  <c r="C802"/>
  <c r="B802"/>
  <c r="F802" s="1"/>
  <c r="V801"/>
  <c r="E801"/>
  <c r="D801"/>
  <c r="C801"/>
  <c r="B801"/>
  <c r="F801" s="1"/>
  <c r="V800"/>
  <c r="E800"/>
  <c r="D800"/>
  <c r="C800"/>
  <c r="B800"/>
  <c r="F800" s="1"/>
  <c r="V799"/>
  <c r="E799"/>
  <c r="D799"/>
  <c r="C799"/>
  <c r="B799"/>
  <c r="F799" s="1"/>
  <c r="V798"/>
  <c r="E798"/>
  <c r="D798"/>
  <c r="C798"/>
  <c r="B798"/>
  <c r="F798" s="1"/>
  <c r="V797"/>
  <c r="E797"/>
  <c r="D797"/>
  <c r="C797"/>
  <c r="B797"/>
  <c r="F797" s="1"/>
  <c r="V796"/>
  <c r="E796"/>
  <c r="D796"/>
  <c r="C796"/>
  <c r="B796"/>
  <c r="F796" s="1"/>
  <c r="V795"/>
  <c r="E795"/>
  <c r="D795"/>
  <c r="C795"/>
  <c r="B795"/>
  <c r="F795" s="1"/>
  <c r="V794"/>
  <c r="E794"/>
  <c r="D794"/>
  <c r="C794"/>
  <c r="B794"/>
  <c r="F794" s="1"/>
  <c r="V793"/>
  <c r="E793"/>
  <c r="D793"/>
  <c r="C793"/>
  <c r="B793"/>
  <c r="F793" s="1"/>
  <c r="V792"/>
  <c r="E792"/>
  <c r="D792"/>
  <c r="C792"/>
  <c r="B792"/>
  <c r="F792" s="1"/>
  <c r="V791"/>
  <c r="E791"/>
  <c r="D791"/>
  <c r="C791"/>
  <c r="B791"/>
  <c r="F791" s="1"/>
  <c r="V790"/>
  <c r="E790"/>
  <c r="D790"/>
  <c r="C790"/>
  <c r="B790"/>
  <c r="F790" s="1"/>
  <c r="V789"/>
  <c r="E789"/>
  <c r="D789"/>
  <c r="C789"/>
  <c r="B789"/>
  <c r="F789" s="1"/>
  <c r="V788"/>
  <c r="E788"/>
  <c r="D788"/>
  <c r="C788"/>
  <c r="B788"/>
  <c r="F788" s="1"/>
  <c r="V787"/>
  <c r="E787"/>
  <c r="D787"/>
  <c r="C787"/>
  <c r="B787"/>
  <c r="F787" s="1"/>
  <c r="V786"/>
  <c r="E786"/>
  <c r="D786"/>
  <c r="C786"/>
  <c r="B786"/>
  <c r="F786" s="1"/>
  <c r="V785"/>
  <c r="E785"/>
  <c r="D785"/>
  <c r="C785"/>
  <c r="B785"/>
  <c r="F785" s="1"/>
  <c r="V784"/>
  <c r="E784"/>
  <c r="D784"/>
  <c r="C784"/>
  <c r="B784"/>
  <c r="F784" s="1"/>
  <c r="V783"/>
  <c r="E783"/>
  <c r="D783"/>
  <c r="C783"/>
  <c r="B783"/>
  <c r="F783" s="1"/>
  <c r="V782"/>
  <c r="E782"/>
  <c r="D782"/>
  <c r="C782"/>
  <c r="B782"/>
  <c r="F782" s="1"/>
  <c r="V781"/>
  <c r="E781"/>
  <c r="D781"/>
  <c r="C781"/>
  <c r="B781"/>
  <c r="F781" s="1"/>
  <c r="V780"/>
  <c r="E780"/>
  <c r="D780"/>
  <c r="C780"/>
  <c r="B780"/>
  <c r="F780" s="1"/>
  <c r="V779"/>
  <c r="E779"/>
  <c r="D779"/>
  <c r="C779"/>
  <c r="B779"/>
  <c r="F779" s="1"/>
  <c r="V778"/>
  <c r="E778"/>
  <c r="D778"/>
  <c r="C778"/>
  <c r="B778"/>
  <c r="F778" s="1"/>
  <c r="V777"/>
  <c r="E777"/>
  <c r="D777"/>
  <c r="C777"/>
  <c r="B777"/>
  <c r="F777" s="1"/>
  <c r="V776"/>
  <c r="E776"/>
  <c r="D776"/>
  <c r="C776"/>
  <c r="B776"/>
  <c r="F776" s="1"/>
  <c r="V775"/>
  <c r="E775"/>
  <c r="D775"/>
  <c r="C775"/>
  <c r="B775"/>
  <c r="F775" s="1"/>
  <c r="V774"/>
  <c r="E774"/>
  <c r="D774"/>
  <c r="C774"/>
  <c r="B774"/>
  <c r="F774" s="1"/>
  <c r="V773"/>
  <c r="E773"/>
  <c r="D773"/>
  <c r="C773"/>
  <c r="B773"/>
  <c r="F773" s="1"/>
  <c r="V772"/>
  <c r="E772"/>
  <c r="D772"/>
  <c r="C772"/>
  <c r="B772"/>
  <c r="F772" s="1"/>
  <c r="V771"/>
  <c r="E771"/>
  <c r="D771"/>
  <c r="C771"/>
  <c r="B771"/>
  <c r="F771" s="1"/>
  <c r="V770"/>
  <c r="E770"/>
  <c r="D770"/>
  <c r="C770"/>
  <c r="B770"/>
  <c r="F770" s="1"/>
  <c r="V769"/>
  <c r="E769"/>
  <c r="D769"/>
  <c r="C769"/>
  <c r="B769"/>
  <c r="F769" s="1"/>
  <c r="V768"/>
  <c r="E768"/>
  <c r="D768"/>
  <c r="C768"/>
  <c r="B768"/>
  <c r="F768" s="1"/>
  <c r="V767"/>
  <c r="E767"/>
  <c r="D767"/>
  <c r="C767"/>
  <c r="B767"/>
  <c r="F767" s="1"/>
  <c r="V766"/>
  <c r="E766"/>
  <c r="D766"/>
  <c r="C766"/>
  <c r="B766"/>
  <c r="F766" s="1"/>
  <c r="V765"/>
  <c r="E765"/>
  <c r="D765"/>
  <c r="C765"/>
  <c r="B765"/>
  <c r="F765" s="1"/>
  <c r="V764"/>
  <c r="E764"/>
  <c r="D764"/>
  <c r="C764"/>
  <c r="B764"/>
  <c r="F764" s="1"/>
  <c r="V763"/>
  <c r="E763"/>
  <c r="D763"/>
  <c r="C763"/>
  <c r="B763"/>
  <c r="F763" s="1"/>
  <c r="V762"/>
  <c r="E762"/>
  <c r="D762"/>
  <c r="C762"/>
  <c r="B762"/>
  <c r="F762" s="1"/>
  <c r="V761"/>
  <c r="E761"/>
  <c r="D761"/>
  <c r="C761"/>
  <c r="B761"/>
  <c r="F761" s="1"/>
  <c r="V760"/>
  <c r="E760"/>
  <c r="D760"/>
  <c r="C760"/>
  <c r="B760"/>
  <c r="F760" s="1"/>
  <c r="V759"/>
  <c r="E759"/>
  <c r="D759"/>
  <c r="C759"/>
  <c r="B759"/>
  <c r="F759" s="1"/>
  <c r="V758"/>
  <c r="E758"/>
  <c r="D758"/>
  <c r="C758"/>
  <c r="B758"/>
  <c r="F758" s="1"/>
  <c r="V757"/>
  <c r="E757"/>
  <c r="D757"/>
  <c r="C757"/>
  <c r="B757"/>
  <c r="F757" s="1"/>
  <c r="V756"/>
  <c r="E756"/>
  <c r="D756"/>
  <c r="C756"/>
  <c r="B756"/>
  <c r="F756" s="1"/>
  <c r="V755"/>
  <c r="E755"/>
  <c r="D755"/>
  <c r="C755"/>
  <c r="B755"/>
  <c r="F755" s="1"/>
  <c r="V754"/>
  <c r="E754"/>
  <c r="D754"/>
  <c r="C754"/>
  <c r="B754"/>
  <c r="F754" s="1"/>
  <c r="V753"/>
  <c r="E753"/>
  <c r="D753"/>
  <c r="C753"/>
  <c r="B753"/>
  <c r="F753" s="1"/>
  <c r="V752"/>
  <c r="E752"/>
  <c r="D752"/>
  <c r="C752"/>
  <c r="B752"/>
  <c r="F752" s="1"/>
  <c r="V751"/>
  <c r="E751"/>
  <c r="D751"/>
  <c r="C751"/>
  <c r="B751"/>
  <c r="F751" s="1"/>
  <c r="V750"/>
  <c r="E750"/>
  <c r="D750"/>
  <c r="C750"/>
  <c r="B750"/>
  <c r="F750" s="1"/>
  <c r="V749"/>
  <c r="E749"/>
  <c r="D749"/>
  <c r="C749"/>
  <c r="B749"/>
  <c r="F749" s="1"/>
  <c r="V748"/>
  <c r="E748"/>
  <c r="D748"/>
  <c r="C748"/>
  <c r="B748"/>
  <c r="F748" s="1"/>
  <c r="V747"/>
  <c r="E747"/>
  <c r="D747"/>
  <c r="C747"/>
  <c r="B747"/>
  <c r="F747" s="1"/>
  <c r="V746"/>
  <c r="E746"/>
  <c r="D746"/>
  <c r="C746"/>
  <c r="B746"/>
  <c r="F746" s="1"/>
  <c r="V745"/>
  <c r="E745"/>
  <c r="D745"/>
  <c r="C745"/>
  <c r="B745"/>
  <c r="F745" s="1"/>
  <c r="V744"/>
  <c r="E744"/>
  <c r="D744"/>
  <c r="C744"/>
  <c r="B744"/>
  <c r="F744" s="1"/>
  <c r="V743"/>
  <c r="E743"/>
  <c r="D743"/>
  <c r="C743"/>
  <c r="B743"/>
  <c r="F743" s="1"/>
  <c r="V742"/>
  <c r="E742"/>
  <c r="D742"/>
  <c r="C742"/>
  <c r="B742"/>
  <c r="F742" s="1"/>
  <c r="V741"/>
  <c r="E741"/>
  <c r="D741"/>
  <c r="C741"/>
  <c r="B741"/>
  <c r="F741" s="1"/>
  <c r="V740"/>
  <c r="E740"/>
  <c r="D740"/>
  <c r="C740"/>
  <c r="B740"/>
  <c r="F740" s="1"/>
  <c r="V739"/>
  <c r="E739"/>
  <c r="D739"/>
  <c r="C739"/>
  <c r="B739"/>
  <c r="F739" s="1"/>
  <c r="V738"/>
  <c r="E738"/>
  <c r="D738"/>
  <c r="C738"/>
  <c r="B738"/>
  <c r="F738" s="1"/>
  <c r="V737"/>
  <c r="E737"/>
  <c r="D737"/>
  <c r="C737"/>
  <c r="B737"/>
  <c r="F737" s="1"/>
  <c r="V736"/>
  <c r="E736"/>
  <c r="D736"/>
  <c r="C736"/>
  <c r="B736"/>
  <c r="F736" s="1"/>
  <c r="V735"/>
  <c r="E735"/>
  <c r="D735"/>
  <c r="C735"/>
  <c r="B735"/>
  <c r="F735" s="1"/>
  <c r="V734"/>
  <c r="E734"/>
  <c r="D734"/>
  <c r="C734"/>
  <c r="B734"/>
  <c r="F734" s="1"/>
  <c r="V733"/>
  <c r="E733"/>
  <c r="D733"/>
  <c r="C733"/>
  <c r="B733"/>
  <c r="F733" s="1"/>
  <c r="V732"/>
  <c r="E732"/>
  <c r="D732"/>
  <c r="C732"/>
  <c r="B732"/>
  <c r="F732" s="1"/>
  <c r="V731"/>
  <c r="E731"/>
  <c r="D731"/>
  <c r="C731"/>
  <c r="B731"/>
  <c r="F731" s="1"/>
  <c r="V730"/>
  <c r="E730"/>
  <c r="D730"/>
  <c r="C730"/>
  <c r="B730"/>
  <c r="F730" s="1"/>
  <c r="V729"/>
  <c r="E729"/>
  <c r="D729"/>
  <c r="C729"/>
  <c r="B729"/>
  <c r="F729" s="1"/>
  <c r="V728"/>
  <c r="E728"/>
  <c r="D728"/>
  <c r="C728"/>
  <c r="B728"/>
  <c r="F728" s="1"/>
  <c r="V727"/>
  <c r="E727"/>
  <c r="D727"/>
  <c r="C727"/>
  <c r="B727"/>
  <c r="F727" s="1"/>
  <c r="V726"/>
  <c r="E726"/>
  <c r="D726"/>
  <c r="C726"/>
  <c r="B726"/>
  <c r="F726" s="1"/>
  <c r="V725"/>
  <c r="E725"/>
  <c r="D725"/>
  <c r="C725"/>
  <c r="B725"/>
  <c r="F725" s="1"/>
  <c r="V724"/>
  <c r="E724"/>
  <c r="D724"/>
  <c r="C724"/>
  <c r="B724"/>
  <c r="F724" s="1"/>
  <c r="V723"/>
  <c r="E723"/>
  <c r="D723"/>
  <c r="C723"/>
  <c r="B723"/>
  <c r="F723" s="1"/>
  <c r="V722"/>
  <c r="E722"/>
  <c r="D722"/>
  <c r="C722"/>
  <c r="B722"/>
  <c r="F722" s="1"/>
  <c r="V721"/>
  <c r="E721"/>
  <c r="D721"/>
  <c r="C721"/>
  <c r="B721"/>
  <c r="F721" s="1"/>
  <c r="V720"/>
  <c r="E720"/>
  <c r="D720"/>
  <c r="C720"/>
  <c r="B720"/>
  <c r="F720" s="1"/>
  <c r="V719"/>
  <c r="E719"/>
  <c r="D719"/>
  <c r="C719"/>
  <c r="B719"/>
  <c r="F719" s="1"/>
  <c r="V718"/>
  <c r="E718"/>
  <c r="D718"/>
  <c r="C718"/>
  <c r="B718"/>
  <c r="F718" s="1"/>
  <c r="V717"/>
  <c r="E717"/>
  <c r="D717"/>
  <c r="C717"/>
  <c r="B717"/>
  <c r="F717" s="1"/>
  <c r="V716"/>
  <c r="E716"/>
  <c r="D716"/>
  <c r="C716"/>
  <c r="B716"/>
  <c r="F716" s="1"/>
  <c r="V715"/>
  <c r="E715"/>
  <c r="D715"/>
  <c r="C715"/>
  <c r="B715"/>
  <c r="F715" s="1"/>
  <c r="V714"/>
  <c r="E714"/>
  <c r="D714"/>
  <c r="C714"/>
  <c r="B714"/>
  <c r="F714" s="1"/>
  <c r="V713"/>
  <c r="E713"/>
  <c r="D713"/>
  <c r="C713"/>
  <c r="B713"/>
  <c r="F713" s="1"/>
  <c r="V712"/>
  <c r="E712"/>
  <c r="D712"/>
  <c r="C712"/>
  <c r="B712"/>
  <c r="F712" s="1"/>
  <c r="V711"/>
  <c r="E711"/>
  <c r="D711"/>
  <c r="C711"/>
  <c r="B711"/>
  <c r="F711" s="1"/>
  <c r="V710"/>
  <c r="E710"/>
  <c r="D710"/>
  <c r="C710"/>
  <c r="B710"/>
  <c r="F710" s="1"/>
  <c r="V709"/>
  <c r="E709"/>
  <c r="D709"/>
  <c r="C709"/>
  <c r="B709"/>
  <c r="F709" s="1"/>
  <c r="V708"/>
  <c r="E708"/>
  <c r="D708"/>
  <c r="C708"/>
  <c r="B708"/>
  <c r="F708" s="1"/>
  <c r="V707"/>
  <c r="E707"/>
  <c r="D707"/>
  <c r="C707"/>
  <c r="B707"/>
  <c r="F707" s="1"/>
  <c r="V706"/>
  <c r="E706"/>
  <c r="D706"/>
  <c r="C706"/>
  <c r="B706"/>
  <c r="F706" s="1"/>
  <c r="V705"/>
  <c r="E705"/>
  <c r="D705"/>
  <c r="C705"/>
  <c r="B705"/>
  <c r="F705" s="1"/>
  <c r="V704"/>
  <c r="E704"/>
  <c r="D704"/>
  <c r="C704"/>
  <c r="B704"/>
  <c r="F704" s="1"/>
  <c r="V703"/>
  <c r="E703"/>
  <c r="D703"/>
  <c r="C703"/>
  <c r="B703"/>
  <c r="F703" s="1"/>
  <c r="V702"/>
  <c r="E702"/>
  <c r="D702"/>
  <c r="C702"/>
  <c r="B702"/>
  <c r="F702" s="1"/>
  <c r="V701"/>
  <c r="E701"/>
  <c r="D701"/>
  <c r="C701"/>
  <c r="B701"/>
  <c r="F701" s="1"/>
  <c r="V700"/>
  <c r="E700"/>
  <c r="D700"/>
  <c r="C700"/>
  <c r="B700"/>
  <c r="F700" s="1"/>
  <c r="V699"/>
  <c r="E699"/>
  <c r="D699"/>
  <c r="C699"/>
  <c r="B699"/>
  <c r="F699" s="1"/>
  <c r="V698"/>
  <c r="E698"/>
  <c r="D698"/>
  <c r="C698"/>
  <c r="B698"/>
  <c r="F698" s="1"/>
  <c r="V697"/>
  <c r="E697"/>
  <c r="D697"/>
  <c r="C697"/>
  <c r="B697"/>
  <c r="F697" s="1"/>
  <c r="V696"/>
  <c r="E696"/>
  <c r="D696"/>
  <c r="C696"/>
  <c r="B696"/>
  <c r="F696" s="1"/>
  <c r="V695"/>
  <c r="E695"/>
  <c r="D695"/>
  <c r="C695"/>
  <c r="B695"/>
  <c r="F695" s="1"/>
  <c r="V694"/>
  <c r="E694"/>
  <c r="D694"/>
  <c r="C694"/>
  <c r="B694"/>
  <c r="F694" s="1"/>
  <c r="V693"/>
  <c r="E693"/>
  <c r="D693"/>
  <c r="C693"/>
  <c r="B693"/>
  <c r="F693" s="1"/>
  <c r="V692"/>
  <c r="E692"/>
  <c r="D692"/>
  <c r="C692"/>
  <c r="B692"/>
  <c r="F692" s="1"/>
  <c r="V691"/>
  <c r="E691"/>
  <c r="D691"/>
  <c r="C691"/>
  <c r="B691"/>
  <c r="F691" s="1"/>
  <c r="V690"/>
  <c r="E690"/>
  <c r="D690"/>
  <c r="C690"/>
  <c r="B690"/>
  <c r="F690" s="1"/>
  <c r="V689"/>
  <c r="E689"/>
  <c r="D689"/>
  <c r="C689"/>
  <c r="B689"/>
  <c r="F689" s="1"/>
  <c r="V688"/>
  <c r="E688"/>
  <c r="D688"/>
  <c r="C688"/>
  <c r="B688"/>
  <c r="F688" s="1"/>
  <c r="V687"/>
  <c r="E687"/>
  <c r="D687"/>
  <c r="C687"/>
  <c r="B687"/>
  <c r="F687" s="1"/>
  <c r="V686"/>
  <c r="E686"/>
  <c r="D686"/>
  <c r="C686"/>
  <c r="B686"/>
  <c r="F686" s="1"/>
  <c r="V685"/>
  <c r="E685"/>
  <c r="D685"/>
  <c r="C685"/>
  <c r="B685"/>
  <c r="F685" s="1"/>
  <c r="V684"/>
  <c r="E684"/>
  <c r="D684"/>
  <c r="C684"/>
  <c r="B684"/>
  <c r="F684" s="1"/>
  <c r="V683"/>
  <c r="E683"/>
  <c r="D683"/>
  <c r="C683"/>
  <c r="B683"/>
  <c r="F683" s="1"/>
  <c r="V682"/>
  <c r="E682"/>
  <c r="D682"/>
  <c r="C682"/>
  <c r="B682"/>
  <c r="F682" s="1"/>
  <c r="V681"/>
  <c r="E681"/>
  <c r="D681"/>
  <c r="C681"/>
  <c r="B681"/>
  <c r="F681" s="1"/>
  <c r="V680"/>
  <c r="E680"/>
  <c r="D680"/>
  <c r="C680"/>
  <c r="B680"/>
  <c r="F680" s="1"/>
  <c r="V679"/>
  <c r="E679"/>
  <c r="D679"/>
  <c r="C679"/>
  <c r="B679"/>
  <c r="F679" s="1"/>
  <c r="V678"/>
  <c r="E678"/>
  <c r="D678"/>
  <c r="C678"/>
  <c r="B678"/>
  <c r="F678" s="1"/>
  <c r="V677"/>
  <c r="E677"/>
  <c r="D677"/>
  <c r="C677"/>
  <c r="B677"/>
  <c r="F677" s="1"/>
  <c r="V676"/>
  <c r="E676"/>
  <c r="D676"/>
  <c r="C676"/>
  <c r="B676"/>
  <c r="F676" s="1"/>
  <c r="V675"/>
  <c r="E675"/>
  <c r="D675"/>
  <c r="C675"/>
  <c r="B675"/>
  <c r="F675" s="1"/>
  <c r="V674"/>
  <c r="E674"/>
  <c r="D674"/>
  <c r="C674"/>
  <c r="B674"/>
  <c r="F674" s="1"/>
  <c r="V673"/>
  <c r="E673"/>
  <c r="D673"/>
  <c r="C673"/>
  <c r="B673"/>
  <c r="F673" s="1"/>
  <c r="V672"/>
  <c r="E672"/>
  <c r="D672"/>
  <c r="C672"/>
  <c r="B672"/>
  <c r="F672" s="1"/>
  <c r="V671"/>
  <c r="E671"/>
  <c r="D671"/>
  <c r="C671"/>
  <c r="B671"/>
  <c r="F671" s="1"/>
  <c r="V670"/>
  <c r="E670"/>
  <c r="D670"/>
  <c r="C670"/>
  <c r="B670"/>
  <c r="F670" s="1"/>
  <c r="V669"/>
  <c r="E669"/>
  <c r="D669"/>
  <c r="C669"/>
  <c r="B669"/>
  <c r="F669" s="1"/>
  <c r="V668"/>
  <c r="E668"/>
  <c r="D668"/>
  <c r="C668"/>
  <c r="B668"/>
  <c r="F668" s="1"/>
  <c r="V667"/>
  <c r="E667"/>
  <c r="D667"/>
  <c r="C667"/>
  <c r="B667"/>
  <c r="F667" s="1"/>
  <c r="V666"/>
  <c r="E666"/>
  <c r="D666"/>
  <c r="C666"/>
  <c r="B666"/>
  <c r="F666" s="1"/>
  <c r="V665"/>
  <c r="E665"/>
  <c r="D665"/>
  <c r="C665"/>
  <c r="B665"/>
  <c r="F665" s="1"/>
  <c r="V664"/>
  <c r="E664"/>
  <c r="D664"/>
  <c r="C664"/>
  <c r="B664"/>
  <c r="F664" s="1"/>
  <c r="V663"/>
  <c r="E663"/>
  <c r="D663"/>
  <c r="C663"/>
  <c r="B663"/>
  <c r="F663" s="1"/>
  <c r="V662"/>
  <c r="E662"/>
  <c r="D662"/>
  <c r="C662"/>
  <c r="B662"/>
  <c r="F662" s="1"/>
  <c r="V661"/>
  <c r="E661"/>
  <c r="D661"/>
  <c r="C661"/>
  <c r="B661"/>
  <c r="F661" s="1"/>
  <c r="V660"/>
  <c r="E660"/>
  <c r="D660"/>
  <c r="C660"/>
  <c r="B660"/>
  <c r="F660" s="1"/>
  <c r="V659"/>
  <c r="E659"/>
  <c r="D659"/>
  <c r="C659"/>
  <c r="B659"/>
  <c r="F659" s="1"/>
  <c r="V658"/>
  <c r="E658"/>
  <c r="D658"/>
  <c r="C658"/>
  <c r="B658"/>
  <c r="F658" s="1"/>
  <c r="V657"/>
  <c r="E657"/>
  <c r="D657"/>
  <c r="C657"/>
  <c r="B657"/>
  <c r="F657" s="1"/>
  <c r="V656"/>
  <c r="E656"/>
  <c r="D656"/>
  <c r="C656"/>
  <c r="B656"/>
  <c r="F656" s="1"/>
  <c r="V655"/>
  <c r="E655"/>
  <c r="D655"/>
  <c r="C655"/>
  <c r="B655"/>
  <c r="F655" s="1"/>
  <c r="V654"/>
  <c r="E654"/>
  <c r="D654"/>
  <c r="C654"/>
  <c r="B654"/>
  <c r="F654" s="1"/>
  <c r="V653"/>
  <c r="E653"/>
  <c r="D653"/>
  <c r="C653"/>
  <c r="B653"/>
  <c r="F653" s="1"/>
  <c r="V652"/>
  <c r="E652"/>
  <c r="D652"/>
  <c r="C652"/>
  <c r="B652"/>
  <c r="F652" s="1"/>
  <c r="V651"/>
  <c r="E651"/>
  <c r="D651"/>
  <c r="C651"/>
  <c r="B651"/>
  <c r="F651" s="1"/>
  <c r="V650"/>
  <c r="E650"/>
  <c r="D650"/>
  <c r="C650"/>
  <c r="B650"/>
  <c r="F650" s="1"/>
  <c r="V649"/>
  <c r="E649"/>
  <c r="D649"/>
  <c r="C649"/>
  <c r="B649"/>
  <c r="F649" s="1"/>
  <c r="V648"/>
  <c r="E648"/>
  <c r="D648"/>
  <c r="C648"/>
  <c r="B648"/>
  <c r="F648" s="1"/>
  <c r="V647"/>
  <c r="E647"/>
  <c r="D647"/>
  <c r="C647"/>
  <c r="B647"/>
  <c r="F647" s="1"/>
  <c r="V646"/>
  <c r="E646"/>
  <c r="D646"/>
  <c r="C646"/>
  <c r="B646"/>
  <c r="F646" s="1"/>
  <c r="V645"/>
  <c r="E645"/>
  <c r="D645"/>
  <c r="C645"/>
  <c r="B645"/>
  <c r="F645" s="1"/>
  <c r="V644"/>
  <c r="E644"/>
  <c r="D644"/>
  <c r="C644"/>
  <c r="B644"/>
  <c r="F644" s="1"/>
  <c r="V643"/>
  <c r="E643"/>
  <c r="D643"/>
  <c r="C643"/>
  <c r="B643"/>
  <c r="F643" s="1"/>
  <c r="V642"/>
  <c r="E642"/>
  <c r="D642"/>
  <c r="C642"/>
  <c r="B642"/>
  <c r="F642" s="1"/>
  <c r="V641"/>
  <c r="E641"/>
  <c r="D641"/>
  <c r="C641"/>
  <c r="B641"/>
  <c r="F641" s="1"/>
  <c r="V640"/>
  <c r="E640"/>
  <c r="D640"/>
  <c r="C640"/>
  <c r="B640"/>
  <c r="F640" s="1"/>
  <c r="V639"/>
  <c r="E639"/>
  <c r="D639"/>
  <c r="C639"/>
  <c r="B639"/>
  <c r="F639" s="1"/>
  <c r="V638"/>
  <c r="E638"/>
  <c r="D638"/>
  <c r="C638"/>
  <c r="B638"/>
  <c r="F638" s="1"/>
  <c r="V637"/>
  <c r="E637"/>
  <c r="D637"/>
  <c r="C637"/>
  <c r="B637"/>
  <c r="F637" s="1"/>
  <c r="V636"/>
  <c r="E636"/>
  <c r="D636"/>
  <c r="C636"/>
  <c r="B636"/>
  <c r="F636" s="1"/>
  <c r="V635"/>
  <c r="E635"/>
  <c r="D635"/>
  <c r="C635"/>
  <c r="B635"/>
  <c r="F635" s="1"/>
  <c r="V634"/>
  <c r="E634"/>
  <c r="D634"/>
  <c r="C634"/>
  <c r="B634"/>
  <c r="F634" s="1"/>
  <c r="V633"/>
  <c r="E633"/>
  <c r="D633"/>
  <c r="C633"/>
  <c r="B633"/>
  <c r="F633" s="1"/>
  <c r="V632"/>
  <c r="E632"/>
  <c r="D632"/>
  <c r="C632"/>
  <c r="B632"/>
  <c r="F632" s="1"/>
  <c r="V631"/>
  <c r="E631"/>
  <c r="D631"/>
  <c r="C631"/>
  <c r="B631"/>
  <c r="F631" s="1"/>
  <c r="V630"/>
  <c r="E630"/>
  <c r="D630"/>
  <c r="C630"/>
  <c r="B630"/>
  <c r="F630" s="1"/>
  <c r="V629"/>
  <c r="E629"/>
  <c r="D629"/>
  <c r="C629"/>
  <c r="B629"/>
  <c r="F629" s="1"/>
  <c r="V628"/>
  <c r="E628"/>
  <c r="D628"/>
  <c r="C628"/>
  <c r="B628"/>
  <c r="F628" s="1"/>
  <c r="V627"/>
  <c r="E627"/>
  <c r="D627"/>
  <c r="C627"/>
  <c r="B627"/>
  <c r="F627" s="1"/>
  <c r="V626"/>
  <c r="E626"/>
  <c r="D626"/>
  <c r="C626"/>
  <c r="B626"/>
  <c r="F626" s="1"/>
  <c r="V625"/>
  <c r="E625"/>
  <c r="D625"/>
  <c r="C625"/>
  <c r="B625"/>
  <c r="F625" s="1"/>
  <c r="V624"/>
  <c r="E624"/>
  <c r="D624"/>
  <c r="C624"/>
  <c r="B624"/>
  <c r="F624" s="1"/>
  <c r="V623"/>
  <c r="E623"/>
  <c r="D623"/>
  <c r="C623"/>
  <c r="B623"/>
  <c r="F623" s="1"/>
  <c r="V622"/>
  <c r="E622"/>
  <c r="D622"/>
  <c r="C622"/>
  <c r="B622"/>
  <c r="F622" s="1"/>
  <c r="V621"/>
  <c r="E621"/>
  <c r="D621"/>
  <c r="C621"/>
  <c r="B621"/>
  <c r="F621" s="1"/>
  <c r="V620"/>
  <c r="E620"/>
  <c r="D620"/>
  <c r="C620"/>
  <c r="B620"/>
  <c r="F620" s="1"/>
  <c r="V619"/>
  <c r="E619"/>
  <c r="D619"/>
  <c r="C619"/>
  <c r="B619"/>
  <c r="F619" s="1"/>
  <c r="V618"/>
  <c r="E618"/>
  <c r="D618"/>
  <c r="C618"/>
  <c r="B618"/>
  <c r="F618" s="1"/>
  <c r="V617"/>
  <c r="E617"/>
  <c r="D617"/>
  <c r="C617"/>
  <c r="B617"/>
  <c r="F617" s="1"/>
  <c r="V616"/>
  <c r="E616"/>
  <c r="D616"/>
  <c r="C616"/>
  <c r="B616"/>
  <c r="F616" s="1"/>
  <c r="V615"/>
  <c r="E615"/>
  <c r="D615"/>
  <c r="C615"/>
  <c r="B615"/>
  <c r="F615" s="1"/>
  <c r="V614"/>
  <c r="E614"/>
  <c r="D614"/>
  <c r="C614"/>
  <c r="B614"/>
  <c r="F614" s="1"/>
  <c r="V613"/>
  <c r="E613"/>
  <c r="D613"/>
  <c r="C613"/>
  <c r="B613"/>
  <c r="F613" s="1"/>
  <c r="V612"/>
  <c r="E612"/>
  <c r="D612"/>
  <c r="C612"/>
  <c r="B612"/>
  <c r="F612" s="1"/>
  <c r="V611"/>
  <c r="E611"/>
  <c r="D611"/>
  <c r="C611"/>
  <c r="B611"/>
  <c r="F611" s="1"/>
  <c r="V610"/>
  <c r="E610"/>
  <c r="D610"/>
  <c r="C610"/>
  <c r="B610"/>
  <c r="F610" s="1"/>
  <c r="V609"/>
  <c r="E609"/>
  <c r="D609"/>
  <c r="C609"/>
  <c r="B609"/>
  <c r="F609" s="1"/>
  <c r="V608"/>
  <c r="E608"/>
  <c r="D608"/>
  <c r="C608"/>
  <c r="B608"/>
  <c r="F608" s="1"/>
  <c r="V607"/>
  <c r="E607"/>
  <c r="D607"/>
  <c r="C607"/>
  <c r="B607"/>
  <c r="F607" s="1"/>
  <c r="V606"/>
  <c r="E606"/>
  <c r="D606"/>
  <c r="C606"/>
  <c r="B606"/>
  <c r="F606" s="1"/>
  <c r="V605"/>
  <c r="E605"/>
  <c r="D605"/>
  <c r="C605"/>
  <c r="B605"/>
  <c r="F605" s="1"/>
  <c r="V604"/>
  <c r="E604"/>
  <c r="D604"/>
  <c r="C604"/>
  <c r="B604"/>
  <c r="F604" s="1"/>
  <c r="V603"/>
  <c r="E603"/>
  <c r="D603"/>
  <c r="C603"/>
  <c r="B603"/>
  <c r="F603" s="1"/>
  <c r="V602"/>
  <c r="E602"/>
  <c r="D602"/>
  <c r="C602"/>
  <c r="B602"/>
  <c r="F602" s="1"/>
  <c r="V601"/>
  <c r="E601"/>
  <c r="D601"/>
  <c r="C601"/>
  <c r="B601"/>
  <c r="F601" s="1"/>
  <c r="V600"/>
  <c r="E600"/>
  <c r="D600"/>
  <c r="C600"/>
  <c r="B600"/>
  <c r="F600" s="1"/>
  <c r="V599"/>
  <c r="E599"/>
  <c r="D599"/>
  <c r="C599"/>
  <c r="B599"/>
  <c r="F599" s="1"/>
  <c r="V598"/>
  <c r="E598"/>
  <c r="D598"/>
  <c r="C598"/>
  <c r="B598"/>
  <c r="F598" s="1"/>
  <c r="V597"/>
  <c r="E597"/>
  <c r="D597"/>
  <c r="C597"/>
  <c r="B597"/>
  <c r="F597" s="1"/>
  <c r="V596"/>
  <c r="E596"/>
  <c r="D596"/>
  <c r="C596"/>
  <c r="B596"/>
  <c r="F596" s="1"/>
  <c r="V595"/>
  <c r="E595"/>
  <c r="D595"/>
  <c r="C595"/>
  <c r="B595"/>
  <c r="F595" s="1"/>
  <c r="V594"/>
  <c r="E594"/>
  <c r="D594"/>
  <c r="C594"/>
  <c r="B594"/>
  <c r="F594" s="1"/>
  <c r="V593"/>
  <c r="E593"/>
  <c r="D593"/>
  <c r="C593"/>
  <c r="B593"/>
  <c r="F593" s="1"/>
  <c r="V592"/>
  <c r="E592"/>
  <c r="D592"/>
  <c r="C592"/>
  <c r="B592"/>
  <c r="F592" s="1"/>
  <c r="V591"/>
  <c r="E591"/>
  <c r="D591"/>
  <c r="C591"/>
  <c r="B591"/>
  <c r="F591" s="1"/>
  <c r="V590"/>
  <c r="E590"/>
  <c r="D590"/>
  <c r="C590"/>
  <c r="B590"/>
  <c r="F590" s="1"/>
  <c r="V589"/>
  <c r="E589"/>
  <c r="D589"/>
  <c r="C589"/>
  <c r="B589"/>
  <c r="F589" s="1"/>
  <c r="V588"/>
  <c r="E588"/>
  <c r="D588"/>
  <c r="C588"/>
  <c r="B588"/>
  <c r="F588" s="1"/>
  <c r="V587"/>
  <c r="E587"/>
  <c r="D587"/>
  <c r="C587"/>
  <c r="B587"/>
  <c r="F587" s="1"/>
  <c r="V586"/>
  <c r="E586"/>
  <c r="D586"/>
  <c r="C586"/>
  <c r="B586"/>
  <c r="F586" s="1"/>
  <c r="V585"/>
  <c r="E585"/>
  <c r="D585"/>
  <c r="C585"/>
  <c r="B585"/>
  <c r="F585" s="1"/>
  <c r="V584"/>
  <c r="E584"/>
  <c r="D584"/>
  <c r="C584"/>
  <c r="B584"/>
  <c r="F584" s="1"/>
  <c r="V583"/>
  <c r="E583"/>
  <c r="D583"/>
  <c r="C583"/>
  <c r="B583"/>
  <c r="F583" s="1"/>
  <c r="V582"/>
  <c r="E582"/>
  <c r="D582"/>
  <c r="C582"/>
  <c r="B582"/>
  <c r="F582" s="1"/>
  <c r="V581"/>
  <c r="E581"/>
  <c r="D581"/>
  <c r="C581"/>
  <c r="B581"/>
  <c r="F581" s="1"/>
  <c r="V580"/>
  <c r="E580"/>
  <c r="D580"/>
  <c r="C580"/>
  <c r="B580"/>
  <c r="F580" s="1"/>
  <c r="V579"/>
  <c r="E579"/>
  <c r="D579"/>
  <c r="C579"/>
  <c r="B579"/>
  <c r="F579" s="1"/>
  <c r="V578"/>
  <c r="E578"/>
  <c r="D578"/>
  <c r="C578"/>
  <c r="B578"/>
  <c r="F578" s="1"/>
  <c r="V577"/>
  <c r="E577"/>
  <c r="D577"/>
  <c r="C577"/>
  <c r="B577"/>
  <c r="F577" s="1"/>
  <c r="V576"/>
  <c r="E576"/>
  <c r="D576"/>
  <c r="C576"/>
  <c r="B576"/>
  <c r="F576" s="1"/>
  <c r="V575"/>
  <c r="E575"/>
  <c r="D575"/>
  <c r="C575"/>
  <c r="B575"/>
  <c r="F575" s="1"/>
  <c r="V574"/>
  <c r="E574"/>
  <c r="D574"/>
  <c r="C574"/>
  <c r="B574"/>
  <c r="F574" s="1"/>
  <c r="V573"/>
  <c r="E573"/>
  <c r="D573"/>
  <c r="C573"/>
  <c r="B573"/>
  <c r="F573" s="1"/>
  <c r="V572"/>
  <c r="E572"/>
  <c r="D572"/>
  <c r="C572"/>
  <c r="B572"/>
  <c r="F572" s="1"/>
  <c r="V571"/>
  <c r="E571"/>
  <c r="D571"/>
  <c r="C571"/>
  <c r="B571"/>
  <c r="F571" s="1"/>
  <c r="V570"/>
  <c r="E570"/>
  <c r="D570"/>
  <c r="C570"/>
  <c r="B570"/>
  <c r="F570" s="1"/>
  <c r="V569"/>
  <c r="E569"/>
  <c r="D569"/>
  <c r="C569"/>
  <c r="B569"/>
  <c r="F569" s="1"/>
  <c r="V568"/>
  <c r="E568"/>
  <c r="D568"/>
  <c r="C568"/>
  <c r="B568"/>
  <c r="F568" s="1"/>
  <c r="V567"/>
  <c r="E567"/>
  <c r="D567"/>
  <c r="C567"/>
  <c r="B567"/>
  <c r="F567" s="1"/>
  <c r="V566"/>
  <c r="E566"/>
  <c r="D566"/>
  <c r="C566"/>
  <c r="B566"/>
  <c r="F566" s="1"/>
  <c r="V565"/>
  <c r="E565"/>
  <c r="D565"/>
  <c r="C565"/>
  <c r="B565"/>
  <c r="F565" s="1"/>
  <c r="V564"/>
  <c r="E564"/>
  <c r="D564"/>
  <c r="C564"/>
  <c r="B564"/>
  <c r="F564" s="1"/>
  <c r="V563"/>
  <c r="E563"/>
  <c r="D563"/>
  <c r="C563"/>
  <c r="B563"/>
  <c r="F563" s="1"/>
  <c r="V562"/>
  <c r="E562"/>
  <c r="D562"/>
  <c r="C562"/>
  <c r="B562"/>
  <c r="F562" s="1"/>
  <c r="V561"/>
  <c r="E561"/>
  <c r="D561"/>
  <c r="C561"/>
  <c r="B561"/>
  <c r="F561" s="1"/>
  <c r="V560"/>
  <c r="E560"/>
  <c r="D560"/>
  <c r="C560"/>
  <c r="B560"/>
  <c r="F560" s="1"/>
  <c r="V559"/>
  <c r="E559"/>
  <c r="D559"/>
  <c r="C559"/>
  <c r="B559"/>
  <c r="F559" s="1"/>
  <c r="V558"/>
  <c r="E558"/>
  <c r="D558"/>
  <c r="C558"/>
  <c r="B558"/>
  <c r="F558" s="1"/>
  <c r="V557"/>
  <c r="E557"/>
  <c r="D557"/>
  <c r="C557"/>
  <c r="B557"/>
  <c r="F557" s="1"/>
  <c r="V556"/>
  <c r="E556"/>
  <c r="D556"/>
  <c r="C556"/>
  <c r="B556"/>
  <c r="F556" s="1"/>
  <c r="V555"/>
  <c r="E555"/>
  <c r="D555"/>
  <c r="C555"/>
  <c r="B555"/>
  <c r="F555" s="1"/>
  <c r="V554"/>
  <c r="E554"/>
  <c r="D554"/>
  <c r="C554"/>
  <c r="B554"/>
  <c r="F554" s="1"/>
  <c r="V553"/>
  <c r="E553"/>
  <c r="D553"/>
  <c r="C553"/>
  <c r="B553"/>
  <c r="F553" s="1"/>
  <c r="V552"/>
  <c r="E552"/>
  <c r="D552"/>
  <c r="C552"/>
  <c r="B552"/>
  <c r="F552" s="1"/>
  <c r="V551"/>
  <c r="E551"/>
  <c r="D551"/>
  <c r="C551"/>
  <c r="B551"/>
  <c r="F551" s="1"/>
  <c r="V550"/>
  <c r="E550"/>
  <c r="D550"/>
  <c r="C550"/>
  <c r="B550"/>
  <c r="F550" s="1"/>
  <c r="V549"/>
  <c r="E549"/>
  <c r="D549"/>
  <c r="C549"/>
  <c r="B549"/>
  <c r="F549" s="1"/>
  <c r="V548"/>
  <c r="E548"/>
  <c r="D548"/>
  <c r="C548"/>
  <c r="B548"/>
  <c r="F548" s="1"/>
  <c r="V547"/>
  <c r="E547"/>
  <c r="D547"/>
  <c r="C547"/>
  <c r="B547"/>
  <c r="F547" s="1"/>
  <c r="V546"/>
  <c r="E546"/>
  <c r="D546"/>
  <c r="C546"/>
  <c r="B546"/>
  <c r="F546" s="1"/>
  <c r="V545"/>
  <c r="E545"/>
  <c r="D545"/>
  <c r="C545"/>
  <c r="B545"/>
  <c r="F545" s="1"/>
  <c r="V544"/>
  <c r="E544"/>
  <c r="D544"/>
  <c r="C544"/>
  <c r="B544"/>
  <c r="F544" s="1"/>
  <c r="V543"/>
  <c r="E543"/>
  <c r="D543"/>
  <c r="C543"/>
  <c r="B543"/>
  <c r="F543" s="1"/>
  <c r="V542"/>
  <c r="E542"/>
  <c r="D542"/>
  <c r="C542"/>
  <c r="B542"/>
  <c r="F542" s="1"/>
  <c r="V541"/>
  <c r="E541"/>
  <c r="D541"/>
  <c r="C541"/>
  <c r="B541"/>
  <c r="F541" s="1"/>
  <c r="V540"/>
  <c r="E540"/>
  <c r="D540"/>
  <c r="C540"/>
  <c r="B540"/>
  <c r="F540" s="1"/>
  <c r="V539"/>
  <c r="E539"/>
  <c r="D539"/>
  <c r="C539"/>
  <c r="B539"/>
  <c r="F539" s="1"/>
  <c r="V538"/>
  <c r="E538"/>
  <c r="D538"/>
  <c r="C538"/>
  <c r="B538"/>
  <c r="F538" s="1"/>
  <c r="V537"/>
  <c r="E537"/>
  <c r="D537"/>
  <c r="C537"/>
  <c r="B537"/>
  <c r="F537" s="1"/>
  <c r="V536"/>
  <c r="E536"/>
  <c r="D536"/>
  <c r="C536"/>
  <c r="B536"/>
  <c r="F536" s="1"/>
  <c r="V535"/>
  <c r="E535"/>
  <c r="D535"/>
  <c r="C535"/>
  <c r="B535"/>
  <c r="F535" s="1"/>
  <c r="V534"/>
  <c r="E534"/>
  <c r="D534"/>
  <c r="C534"/>
  <c r="B534"/>
  <c r="F534" s="1"/>
  <c r="V533"/>
  <c r="E533"/>
  <c r="D533"/>
  <c r="C533"/>
  <c r="B533"/>
  <c r="F533" s="1"/>
  <c r="V532"/>
  <c r="E532"/>
  <c r="D532"/>
  <c r="C532"/>
  <c r="B532"/>
  <c r="F532" s="1"/>
  <c r="V531"/>
  <c r="E531"/>
  <c r="D531"/>
  <c r="C531"/>
  <c r="B531"/>
  <c r="F531" s="1"/>
  <c r="V530"/>
  <c r="E530"/>
  <c r="D530"/>
  <c r="C530"/>
  <c r="B530"/>
  <c r="F530" s="1"/>
  <c r="V529"/>
  <c r="E529"/>
  <c r="D529"/>
  <c r="C529"/>
  <c r="B529"/>
  <c r="F529" s="1"/>
  <c r="V528"/>
  <c r="E528"/>
  <c r="D528"/>
  <c r="C528"/>
  <c r="B528"/>
  <c r="F528" s="1"/>
  <c r="V527"/>
  <c r="E527"/>
  <c r="D527"/>
  <c r="C527"/>
  <c r="B527"/>
  <c r="F527" s="1"/>
  <c r="V526"/>
  <c r="E526"/>
  <c r="D526"/>
  <c r="C526"/>
  <c r="B526"/>
  <c r="F526" s="1"/>
  <c r="V525"/>
  <c r="E525"/>
  <c r="D525"/>
  <c r="C525"/>
  <c r="B525"/>
  <c r="F525" s="1"/>
  <c r="V524"/>
  <c r="E524"/>
  <c r="D524"/>
  <c r="C524"/>
  <c r="B524"/>
  <c r="F524" s="1"/>
  <c r="V523"/>
  <c r="E523"/>
  <c r="D523"/>
  <c r="C523"/>
  <c r="B523"/>
  <c r="F523" s="1"/>
  <c r="V522"/>
  <c r="E522"/>
  <c r="D522"/>
  <c r="C522"/>
  <c r="B522"/>
  <c r="F522" s="1"/>
  <c r="V521"/>
  <c r="E521"/>
  <c r="D521"/>
  <c r="C521"/>
  <c r="B521"/>
  <c r="F521" s="1"/>
  <c r="V520"/>
  <c r="E520"/>
  <c r="D520"/>
  <c r="C520"/>
  <c r="B520"/>
  <c r="F520" s="1"/>
  <c r="V519"/>
  <c r="E519"/>
  <c r="D519"/>
  <c r="C519"/>
  <c r="B519"/>
  <c r="F519" s="1"/>
  <c r="V518"/>
  <c r="E518"/>
  <c r="D518"/>
  <c r="C518"/>
  <c r="B518"/>
  <c r="F518" s="1"/>
  <c r="V517"/>
  <c r="E517"/>
  <c r="D517"/>
  <c r="C517"/>
  <c r="B517"/>
  <c r="F517" s="1"/>
  <c r="V516"/>
  <c r="E516"/>
  <c r="D516"/>
  <c r="C516"/>
  <c r="B516"/>
  <c r="F516" s="1"/>
  <c r="V515"/>
  <c r="E515"/>
  <c r="D515"/>
  <c r="C515"/>
  <c r="B515"/>
  <c r="F515" s="1"/>
  <c r="V514"/>
  <c r="E514"/>
  <c r="D514"/>
  <c r="C514"/>
  <c r="B514"/>
  <c r="F514" s="1"/>
  <c r="V513"/>
  <c r="E513"/>
  <c r="D513"/>
  <c r="C513"/>
  <c r="B513"/>
  <c r="F513" s="1"/>
  <c r="V512"/>
  <c r="E512"/>
  <c r="D512"/>
  <c r="C512"/>
  <c r="B512"/>
  <c r="F512" s="1"/>
  <c r="V511"/>
  <c r="E511"/>
  <c r="D511"/>
  <c r="C511"/>
  <c r="B511"/>
  <c r="F511" s="1"/>
  <c r="V510"/>
  <c r="E510"/>
  <c r="D510"/>
  <c r="C510"/>
  <c r="B510"/>
  <c r="F510" s="1"/>
  <c r="V509"/>
  <c r="E509"/>
  <c r="D509"/>
  <c r="C509"/>
  <c r="B509"/>
  <c r="F509" s="1"/>
  <c r="V508"/>
  <c r="E508"/>
  <c r="D508"/>
  <c r="C508"/>
  <c r="B508"/>
  <c r="F508" s="1"/>
  <c r="V507"/>
  <c r="E507"/>
  <c r="D507"/>
  <c r="C507"/>
  <c r="B507"/>
  <c r="F507" s="1"/>
  <c r="V506"/>
  <c r="E506"/>
  <c r="D506"/>
  <c r="C506"/>
  <c r="B506"/>
  <c r="F506" s="1"/>
  <c r="V505"/>
  <c r="E505"/>
  <c r="D505"/>
  <c r="C505"/>
  <c r="B505"/>
  <c r="F505" s="1"/>
  <c r="V504"/>
  <c r="E504"/>
  <c r="D504"/>
  <c r="C504"/>
  <c r="B504"/>
  <c r="F504" s="1"/>
  <c r="V503"/>
  <c r="E503"/>
  <c r="D503"/>
  <c r="C503"/>
  <c r="B503"/>
  <c r="F503" s="1"/>
  <c r="V502"/>
  <c r="E502"/>
  <c r="D502"/>
  <c r="C502"/>
  <c r="B502"/>
  <c r="F502" s="1"/>
  <c r="V501"/>
  <c r="E501"/>
  <c r="D501"/>
  <c r="C501"/>
  <c r="B501"/>
  <c r="F501" s="1"/>
  <c r="V500"/>
  <c r="E500"/>
  <c r="D500"/>
  <c r="C500"/>
  <c r="B500"/>
  <c r="F500" s="1"/>
  <c r="V499"/>
  <c r="E499"/>
  <c r="D499"/>
  <c r="C499"/>
  <c r="B499"/>
  <c r="F499" s="1"/>
  <c r="V498"/>
  <c r="E498"/>
  <c r="D498"/>
  <c r="C498"/>
  <c r="B498"/>
  <c r="F498" s="1"/>
  <c r="V497"/>
  <c r="E497"/>
  <c r="D497"/>
  <c r="C497"/>
  <c r="B497"/>
  <c r="F497" s="1"/>
  <c r="V496"/>
  <c r="E496"/>
  <c r="D496"/>
  <c r="C496"/>
  <c r="B496"/>
  <c r="F496" s="1"/>
  <c r="V495"/>
  <c r="E495"/>
  <c r="D495"/>
  <c r="C495"/>
  <c r="B495"/>
  <c r="F495" s="1"/>
  <c r="V494"/>
  <c r="E494"/>
  <c r="D494"/>
  <c r="C494"/>
  <c r="B494"/>
  <c r="F494" s="1"/>
  <c r="V493"/>
  <c r="E493"/>
  <c r="D493"/>
  <c r="C493"/>
  <c r="B493"/>
  <c r="F493" s="1"/>
  <c r="V492"/>
  <c r="E492"/>
  <c r="D492"/>
  <c r="C492"/>
  <c r="B492"/>
  <c r="F492" s="1"/>
  <c r="V491"/>
  <c r="E491"/>
  <c r="D491"/>
  <c r="C491"/>
  <c r="B491"/>
  <c r="F491" s="1"/>
  <c r="V490"/>
  <c r="E490"/>
  <c r="D490"/>
  <c r="C490"/>
  <c r="B490"/>
  <c r="F490" s="1"/>
  <c r="V489"/>
  <c r="E489"/>
  <c r="D489"/>
  <c r="C489"/>
  <c r="B489"/>
  <c r="F489" s="1"/>
  <c r="V488"/>
  <c r="E488"/>
  <c r="D488"/>
  <c r="C488"/>
  <c r="B488"/>
  <c r="F488" s="1"/>
  <c r="V487"/>
  <c r="E487"/>
  <c r="D487"/>
  <c r="C487"/>
  <c r="B487"/>
  <c r="F487" s="1"/>
  <c r="V486"/>
  <c r="E486"/>
  <c r="D486"/>
  <c r="C486"/>
  <c r="B486"/>
  <c r="F486" s="1"/>
  <c r="V485"/>
  <c r="E485"/>
  <c r="D485"/>
  <c r="C485"/>
  <c r="B485"/>
  <c r="F485" s="1"/>
  <c r="V484"/>
  <c r="E484"/>
  <c r="D484"/>
  <c r="C484"/>
  <c r="B484"/>
  <c r="F484" s="1"/>
  <c r="V483"/>
  <c r="E483"/>
  <c r="D483"/>
  <c r="C483"/>
  <c r="B483"/>
  <c r="F483" s="1"/>
  <c r="V482"/>
  <c r="E482"/>
  <c r="D482"/>
  <c r="C482"/>
  <c r="B482"/>
  <c r="F482" s="1"/>
  <c r="V481"/>
  <c r="E481"/>
  <c r="D481"/>
  <c r="C481"/>
  <c r="B481"/>
  <c r="F481" s="1"/>
  <c r="V480"/>
  <c r="E480"/>
  <c r="D480"/>
  <c r="C480"/>
  <c r="B480"/>
  <c r="F480" s="1"/>
  <c r="V479"/>
  <c r="E479"/>
  <c r="D479"/>
  <c r="C479"/>
  <c r="B479"/>
  <c r="F479" s="1"/>
  <c r="V478"/>
  <c r="E478"/>
  <c r="D478"/>
  <c r="C478"/>
  <c r="B478"/>
  <c r="F478" s="1"/>
  <c r="V477"/>
  <c r="E477"/>
  <c r="D477"/>
  <c r="C477"/>
  <c r="B477"/>
  <c r="F477" s="1"/>
  <c r="V476"/>
  <c r="E476"/>
  <c r="D476"/>
  <c r="C476"/>
  <c r="B476"/>
  <c r="F476" s="1"/>
  <c r="V475"/>
  <c r="E475"/>
  <c r="D475"/>
  <c r="C475"/>
  <c r="B475"/>
  <c r="F475" s="1"/>
  <c r="V474"/>
  <c r="E474"/>
  <c r="D474"/>
  <c r="C474"/>
  <c r="B474"/>
  <c r="F474" s="1"/>
  <c r="V473"/>
  <c r="E473"/>
  <c r="D473"/>
  <c r="C473"/>
  <c r="B473"/>
  <c r="F473" s="1"/>
  <c r="V472"/>
  <c r="E472"/>
  <c r="D472"/>
  <c r="C472"/>
  <c r="B472"/>
  <c r="F472" s="1"/>
  <c r="V471"/>
  <c r="E471"/>
  <c r="D471"/>
  <c r="C471"/>
  <c r="B471"/>
  <c r="F471" s="1"/>
  <c r="V470"/>
  <c r="E470"/>
  <c r="D470"/>
  <c r="C470"/>
  <c r="B470"/>
  <c r="F470" s="1"/>
  <c r="V469"/>
  <c r="E469"/>
  <c r="D469"/>
  <c r="C469"/>
  <c r="B469"/>
  <c r="F469" s="1"/>
  <c r="V468"/>
  <c r="E468"/>
  <c r="D468"/>
  <c r="C468"/>
  <c r="B468"/>
  <c r="F468" s="1"/>
  <c r="V467"/>
  <c r="E467"/>
  <c r="D467"/>
  <c r="C467"/>
  <c r="B467"/>
  <c r="F467" s="1"/>
  <c r="V466"/>
  <c r="E466"/>
  <c r="D466"/>
  <c r="C466"/>
  <c r="B466"/>
  <c r="F466" s="1"/>
  <c r="V465"/>
  <c r="E465"/>
  <c r="D465"/>
  <c r="C465"/>
  <c r="B465"/>
  <c r="F465" s="1"/>
  <c r="V464"/>
  <c r="E464"/>
  <c r="D464"/>
  <c r="C464"/>
  <c r="B464"/>
  <c r="F464" s="1"/>
  <c r="V463"/>
  <c r="E463"/>
  <c r="D463"/>
  <c r="C463"/>
  <c r="B463"/>
  <c r="F463" s="1"/>
  <c r="V462"/>
  <c r="E462"/>
  <c r="D462"/>
  <c r="C462"/>
  <c r="B462"/>
  <c r="F462" s="1"/>
  <c r="V461"/>
  <c r="E461"/>
  <c r="D461"/>
  <c r="C461"/>
  <c r="B461"/>
  <c r="F461" s="1"/>
  <c r="V460"/>
  <c r="E460"/>
  <c r="D460"/>
  <c r="C460"/>
  <c r="B460"/>
  <c r="F460" s="1"/>
  <c r="V459"/>
  <c r="E459"/>
  <c r="D459"/>
  <c r="C459"/>
  <c r="B459"/>
  <c r="F459" s="1"/>
  <c r="V458"/>
  <c r="E458"/>
  <c r="D458"/>
  <c r="C458"/>
  <c r="B458"/>
  <c r="F458" s="1"/>
  <c r="V457"/>
  <c r="E457"/>
  <c r="D457"/>
  <c r="C457"/>
  <c r="B457"/>
  <c r="F457" s="1"/>
  <c r="V456"/>
  <c r="E456"/>
  <c r="D456"/>
  <c r="C456"/>
  <c r="B456"/>
  <c r="F456" s="1"/>
  <c r="V455"/>
  <c r="E455"/>
  <c r="D455"/>
  <c r="C455"/>
  <c r="B455"/>
  <c r="F455" s="1"/>
  <c r="V454"/>
  <c r="E454"/>
  <c r="D454"/>
  <c r="C454"/>
  <c r="B454"/>
  <c r="F454" s="1"/>
  <c r="V453"/>
  <c r="E453"/>
  <c r="D453"/>
  <c r="C453"/>
  <c r="B453"/>
  <c r="F453" s="1"/>
  <c r="V452"/>
  <c r="E452"/>
  <c r="D452"/>
  <c r="C452"/>
  <c r="B452"/>
  <c r="F452" s="1"/>
  <c r="V451"/>
  <c r="E451"/>
  <c r="D451"/>
  <c r="C451"/>
  <c r="B451"/>
  <c r="F451" s="1"/>
  <c r="V450"/>
  <c r="E450"/>
  <c r="D450"/>
  <c r="C450"/>
  <c r="B450"/>
  <c r="F450" s="1"/>
  <c r="V449"/>
  <c r="E449"/>
  <c r="D449"/>
  <c r="C449"/>
  <c r="B449"/>
  <c r="F449" s="1"/>
  <c r="V448"/>
  <c r="E448"/>
  <c r="D448"/>
  <c r="C448"/>
  <c r="B448"/>
  <c r="F448" s="1"/>
  <c r="V447"/>
  <c r="E447"/>
  <c r="D447"/>
  <c r="C447"/>
  <c r="B447"/>
  <c r="F447" s="1"/>
  <c r="V446"/>
  <c r="E446"/>
  <c r="D446"/>
  <c r="C446"/>
  <c r="B446"/>
  <c r="F446" s="1"/>
  <c r="V445"/>
  <c r="E445"/>
  <c r="D445"/>
  <c r="C445"/>
  <c r="B445"/>
  <c r="F445" s="1"/>
  <c r="V444"/>
  <c r="E444"/>
  <c r="D444"/>
  <c r="C444"/>
  <c r="B444"/>
  <c r="F444" s="1"/>
  <c r="V443"/>
  <c r="E443"/>
  <c r="D443"/>
  <c r="C443"/>
  <c r="B443"/>
  <c r="F443" s="1"/>
  <c r="V442"/>
  <c r="E442"/>
  <c r="D442"/>
  <c r="C442"/>
  <c r="B442"/>
  <c r="F442" s="1"/>
  <c r="V441"/>
  <c r="E441"/>
  <c r="D441"/>
  <c r="C441"/>
  <c r="B441"/>
  <c r="F441" s="1"/>
  <c r="V440"/>
  <c r="E440"/>
  <c r="D440"/>
  <c r="C440"/>
  <c r="B440"/>
  <c r="F440" s="1"/>
  <c r="V439"/>
  <c r="E439"/>
  <c r="D439"/>
  <c r="C439"/>
  <c r="B439"/>
  <c r="F439" s="1"/>
  <c r="V438"/>
  <c r="E438"/>
  <c r="D438"/>
  <c r="C438"/>
  <c r="B438"/>
  <c r="F438" s="1"/>
  <c r="V437"/>
  <c r="E437"/>
  <c r="D437"/>
  <c r="C437"/>
  <c r="B437"/>
  <c r="F437" s="1"/>
  <c r="V436"/>
  <c r="E436"/>
  <c r="D436"/>
  <c r="C436"/>
  <c r="B436"/>
  <c r="F436" s="1"/>
  <c r="V435"/>
  <c r="E435"/>
  <c r="D435"/>
  <c r="C435"/>
  <c r="B435"/>
  <c r="F435" s="1"/>
  <c r="V434"/>
  <c r="E434"/>
  <c r="D434"/>
  <c r="C434"/>
  <c r="B434"/>
  <c r="F434" s="1"/>
  <c r="V433"/>
  <c r="E433"/>
  <c r="D433"/>
  <c r="C433"/>
  <c r="B433"/>
  <c r="F433" s="1"/>
  <c r="V432"/>
  <c r="E432"/>
  <c r="D432"/>
  <c r="C432"/>
  <c r="B432"/>
  <c r="F432" s="1"/>
  <c r="V431"/>
  <c r="E431"/>
  <c r="D431"/>
  <c r="C431"/>
  <c r="B431"/>
  <c r="F431" s="1"/>
  <c r="V430"/>
  <c r="E430"/>
  <c r="D430"/>
  <c r="C430"/>
  <c r="B430"/>
  <c r="F430" s="1"/>
  <c r="V429"/>
  <c r="E429"/>
  <c r="D429"/>
  <c r="C429"/>
  <c r="B429"/>
  <c r="F429" s="1"/>
  <c r="V428"/>
  <c r="E428"/>
  <c r="D428"/>
  <c r="C428"/>
  <c r="B428"/>
  <c r="F428" s="1"/>
  <c r="V427"/>
  <c r="E427"/>
  <c r="D427"/>
  <c r="C427"/>
  <c r="B427"/>
  <c r="F427" s="1"/>
  <c r="V426"/>
  <c r="E426"/>
  <c r="D426"/>
  <c r="C426"/>
  <c r="B426"/>
  <c r="F426" s="1"/>
  <c r="V425"/>
  <c r="E425"/>
  <c r="D425"/>
  <c r="C425"/>
  <c r="B425"/>
  <c r="F425" s="1"/>
  <c r="V424"/>
  <c r="E424"/>
  <c r="D424"/>
  <c r="C424"/>
  <c r="B424"/>
  <c r="F424" s="1"/>
  <c r="V423"/>
  <c r="E423"/>
  <c r="D423"/>
  <c r="C423"/>
  <c r="B423"/>
  <c r="F423" s="1"/>
  <c r="V422"/>
  <c r="E422"/>
  <c r="D422"/>
  <c r="C422"/>
  <c r="B422"/>
  <c r="F422" s="1"/>
  <c r="V421"/>
  <c r="E421"/>
  <c r="D421"/>
  <c r="C421"/>
  <c r="B421"/>
  <c r="F421" s="1"/>
  <c r="V420"/>
  <c r="E420"/>
  <c r="D420"/>
  <c r="C420"/>
  <c r="B420"/>
  <c r="F420" s="1"/>
  <c r="V419"/>
  <c r="E419"/>
  <c r="D419"/>
  <c r="C419"/>
  <c r="B419"/>
  <c r="F419" s="1"/>
  <c r="V418"/>
  <c r="E418"/>
  <c r="D418"/>
  <c r="C418"/>
  <c r="B418"/>
  <c r="F418" s="1"/>
  <c r="V417"/>
  <c r="E417"/>
  <c r="D417"/>
  <c r="C417"/>
  <c r="B417"/>
  <c r="F417" s="1"/>
  <c r="V416"/>
  <c r="E416"/>
  <c r="D416"/>
  <c r="C416"/>
  <c r="B416"/>
  <c r="F416" s="1"/>
  <c r="V415"/>
  <c r="E415"/>
  <c r="D415"/>
  <c r="C415"/>
  <c r="B415"/>
  <c r="F415" s="1"/>
  <c r="V414"/>
  <c r="E414"/>
  <c r="D414"/>
  <c r="C414"/>
  <c r="B414"/>
  <c r="F414" s="1"/>
  <c r="V413"/>
  <c r="E413"/>
  <c r="D413"/>
  <c r="C413"/>
  <c r="B413"/>
  <c r="F413" s="1"/>
  <c r="V412"/>
  <c r="E412"/>
  <c r="D412"/>
  <c r="C412"/>
  <c r="B412"/>
  <c r="F412" s="1"/>
  <c r="V411"/>
  <c r="E411"/>
  <c r="D411"/>
  <c r="C411"/>
  <c r="B411"/>
  <c r="F411" s="1"/>
  <c r="V410"/>
  <c r="E410"/>
  <c r="D410"/>
  <c r="C410"/>
  <c r="B410"/>
  <c r="F410" s="1"/>
  <c r="V409"/>
  <c r="E409"/>
  <c r="D409"/>
  <c r="C409"/>
  <c r="B409"/>
  <c r="F409" s="1"/>
  <c r="V408"/>
  <c r="E408"/>
  <c r="D408"/>
  <c r="C408"/>
  <c r="B408"/>
  <c r="F408" s="1"/>
  <c r="V407"/>
  <c r="E407"/>
  <c r="D407"/>
  <c r="C407"/>
  <c r="B407"/>
  <c r="F407" s="1"/>
  <c r="V406"/>
  <c r="E406"/>
  <c r="D406"/>
  <c r="C406"/>
  <c r="B406"/>
  <c r="F406" s="1"/>
  <c r="V405"/>
  <c r="E405"/>
  <c r="D405"/>
  <c r="C405"/>
  <c r="B405"/>
  <c r="F405" s="1"/>
  <c r="V404"/>
  <c r="E404"/>
  <c r="D404"/>
  <c r="C404"/>
  <c r="B404"/>
  <c r="F404" s="1"/>
  <c r="V403"/>
  <c r="E403"/>
  <c r="D403"/>
  <c r="C403"/>
  <c r="B403"/>
  <c r="F403" s="1"/>
  <c r="V402"/>
  <c r="E402"/>
  <c r="D402"/>
  <c r="C402"/>
  <c r="B402"/>
  <c r="F402" s="1"/>
  <c r="V401"/>
  <c r="E401"/>
  <c r="D401"/>
  <c r="C401"/>
  <c r="B401"/>
  <c r="F401" s="1"/>
  <c r="V400"/>
  <c r="E400"/>
  <c r="D400"/>
  <c r="C400"/>
  <c r="B400"/>
  <c r="F400" s="1"/>
  <c r="V399"/>
  <c r="E399"/>
  <c r="D399"/>
  <c r="C399"/>
  <c r="B399"/>
  <c r="F399" s="1"/>
  <c r="V398"/>
  <c r="E398"/>
  <c r="D398"/>
  <c r="C398"/>
  <c r="B398"/>
  <c r="F398" s="1"/>
  <c r="V397"/>
  <c r="E397"/>
  <c r="D397"/>
  <c r="C397"/>
  <c r="B397"/>
  <c r="F397" s="1"/>
  <c r="V396"/>
  <c r="E396"/>
  <c r="D396"/>
  <c r="C396"/>
  <c r="B396"/>
  <c r="F396" s="1"/>
  <c r="V395"/>
  <c r="E395"/>
  <c r="D395"/>
  <c r="C395"/>
  <c r="B395"/>
  <c r="F395" s="1"/>
  <c r="V394"/>
  <c r="E394"/>
  <c r="D394"/>
  <c r="C394"/>
  <c r="B394"/>
  <c r="F394" s="1"/>
  <c r="V393"/>
  <c r="E393"/>
  <c r="D393"/>
  <c r="C393"/>
  <c r="B393"/>
  <c r="F393" s="1"/>
  <c r="V392"/>
  <c r="E392"/>
  <c r="D392"/>
  <c r="C392"/>
  <c r="B392"/>
  <c r="F392" s="1"/>
  <c r="V391"/>
  <c r="E391"/>
  <c r="D391"/>
  <c r="C391"/>
  <c r="B391"/>
  <c r="F391" s="1"/>
  <c r="V390"/>
  <c r="E390"/>
  <c r="D390"/>
  <c r="C390"/>
  <c r="B390"/>
  <c r="F390" s="1"/>
  <c r="V389"/>
  <c r="E389"/>
  <c r="D389"/>
  <c r="C389"/>
  <c r="B389"/>
  <c r="F389" s="1"/>
  <c r="V388"/>
  <c r="E388"/>
  <c r="D388"/>
  <c r="C388"/>
  <c r="B388"/>
  <c r="F388" s="1"/>
  <c r="V387"/>
  <c r="E387"/>
  <c r="D387"/>
  <c r="C387"/>
  <c r="B387"/>
  <c r="F387" s="1"/>
  <c r="V386"/>
  <c r="E386"/>
  <c r="D386"/>
  <c r="C386"/>
  <c r="B386"/>
  <c r="F386" s="1"/>
  <c r="V385"/>
  <c r="E385"/>
  <c r="D385"/>
  <c r="C385"/>
  <c r="B385"/>
  <c r="F385" s="1"/>
  <c r="V384"/>
  <c r="E384"/>
  <c r="D384"/>
  <c r="C384"/>
  <c r="B384"/>
  <c r="F384" s="1"/>
  <c r="V383"/>
  <c r="E383"/>
  <c r="D383"/>
  <c r="C383"/>
  <c r="B383"/>
  <c r="F383" s="1"/>
  <c r="V382"/>
  <c r="E382"/>
  <c r="D382"/>
  <c r="C382"/>
  <c r="B382"/>
  <c r="F382" s="1"/>
  <c r="V381"/>
  <c r="E381"/>
  <c r="D381"/>
  <c r="C381"/>
  <c r="B381"/>
  <c r="F381" s="1"/>
  <c r="V380"/>
  <c r="E380"/>
  <c r="D380"/>
  <c r="C380"/>
  <c r="B380"/>
  <c r="F380" s="1"/>
  <c r="V379"/>
  <c r="E379"/>
  <c r="D379"/>
  <c r="C379"/>
  <c r="B379"/>
  <c r="F379" s="1"/>
  <c r="V378"/>
  <c r="E378"/>
  <c r="D378"/>
  <c r="C378"/>
  <c r="B378"/>
  <c r="F378" s="1"/>
  <c r="V377"/>
  <c r="E377"/>
  <c r="D377"/>
  <c r="C377"/>
  <c r="B377"/>
  <c r="F377" s="1"/>
  <c r="V376"/>
  <c r="E376"/>
  <c r="D376"/>
  <c r="C376"/>
  <c r="B376"/>
  <c r="F376" s="1"/>
  <c r="V375"/>
  <c r="E375"/>
  <c r="D375"/>
  <c r="C375"/>
  <c r="B375"/>
  <c r="F375" s="1"/>
  <c r="V374"/>
  <c r="E374"/>
  <c r="D374"/>
  <c r="C374"/>
  <c r="B374"/>
  <c r="F374" s="1"/>
  <c r="V373"/>
  <c r="E373"/>
  <c r="D373"/>
  <c r="C373"/>
  <c r="B373"/>
  <c r="F373" s="1"/>
  <c r="V372"/>
  <c r="E372"/>
  <c r="D372"/>
  <c r="C372"/>
  <c r="B372"/>
  <c r="F372" s="1"/>
  <c r="V371"/>
  <c r="E371"/>
  <c r="D371"/>
  <c r="C371"/>
  <c r="B371"/>
  <c r="F371" s="1"/>
  <c r="V370"/>
  <c r="E370"/>
  <c r="D370"/>
  <c r="C370"/>
  <c r="B370"/>
  <c r="F370" s="1"/>
  <c r="V369"/>
  <c r="E369"/>
  <c r="D369"/>
  <c r="C369"/>
  <c r="B369"/>
  <c r="F369" s="1"/>
  <c r="V368"/>
  <c r="E368"/>
  <c r="D368"/>
  <c r="C368"/>
  <c r="B368"/>
  <c r="F368" s="1"/>
  <c r="V367"/>
  <c r="E367"/>
  <c r="D367"/>
  <c r="C367"/>
  <c r="B367"/>
  <c r="F367" s="1"/>
  <c r="V366"/>
  <c r="E366"/>
  <c r="D366"/>
  <c r="C366"/>
  <c r="B366"/>
  <c r="F366" s="1"/>
  <c r="V365"/>
  <c r="E365"/>
  <c r="D365"/>
  <c r="C365"/>
  <c r="B365"/>
  <c r="F365" s="1"/>
  <c r="V364"/>
  <c r="E364"/>
  <c r="D364"/>
  <c r="C364"/>
  <c r="B364"/>
  <c r="F364" s="1"/>
  <c r="V363"/>
  <c r="E363"/>
  <c r="D363"/>
  <c r="C363"/>
  <c r="B363"/>
  <c r="F363" s="1"/>
  <c r="V362"/>
  <c r="E362"/>
  <c r="D362"/>
  <c r="C362"/>
  <c r="B362"/>
  <c r="F362" s="1"/>
  <c r="V361"/>
  <c r="E361"/>
  <c r="D361"/>
  <c r="C361"/>
  <c r="B361"/>
  <c r="F361" s="1"/>
  <c r="V360"/>
  <c r="E360"/>
  <c r="D360"/>
  <c r="C360"/>
  <c r="B360"/>
  <c r="F360" s="1"/>
  <c r="V359"/>
  <c r="E359"/>
  <c r="D359"/>
  <c r="C359"/>
  <c r="B359"/>
  <c r="F359" s="1"/>
  <c r="V358"/>
  <c r="E358"/>
  <c r="D358"/>
  <c r="C358"/>
  <c r="B358"/>
  <c r="F358" s="1"/>
  <c r="V357"/>
  <c r="E357"/>
  <c r="D357"/>
  <c r="C357"/>
  <c r="B357"/>
  <c r="F357" s="1"/>
  <c r="V356"/>
  <c r="E356"/>
  <c r="D356"/>
  <c r="C356"/>
  <c r="B356"/>
  <c r="F356" s="1"/>
  <c r="V355"/>
  <c r="E355"/>
  <c r="D355"/>
  <c r="C355"/>
  <c r="B355"/>
  <c r="F355" s="1"/>
  <c r="V354"/>
  <c r="E354"/>
  <c r="D354"/>
  <c r="C354"/>
  <c r="B354"/>
  <c r="F354" s="1"/>
  <c r="V353"/>
  <c r="E353"/>
  <c r="D353"/>
  <c r="C353"/>
  <c r="B353"/>
  <c r="F353" s="1"/>
  <c r="V352"/>
  <c r="E352"/>
  <c r="D352"/>
  <c r="C352"/>
  <c r="B352"/>
  <c r="F352" s="1"/>
  <c r="V351"/>
  <c r="E351"/>
  <c r="D351"/>
  <c r="C351"/>
  <c r="B351"/>
  <c r="F351" s="1"/>
  <c r="V350"/>
  <c r="E350"/>
  <c r="D350"/>
  <c r="C350"/>
  <c r="B350"/>
  <c r="F350" s="1"/>
  <c r="V349"/>
  <c r="E349"/>
  <c r="D349"/>
  <c r="C349"/>
  <c r="B349"/>
  <c r="F349" s="1"/>
  <c r="V348"/>
  <c r="E348"/>
  <c r="D348"/>
  <c r="C348"/>
  <c r="B348"/>
  <c r="F348" s="1"/>
  <c r="V347"/>
  <c r="E347"/>
  <c r="D347"/>
  <c r="C347"/>
  <c r="B347"/>
  <c r="F347" s="1"/>
  <c r="V346"/>
  <c r="E346"/>
  <c r="D346"/>
  <c r="C346"/>
  <c r="B346"/>
  <c r="F346" s="1"/>
  <c r="V345"/>
  <c r="E345"/>
  <c r="D345"/>
  <c r="C345"/>
  <c r="B345"/>
  <c r="F345" s="1"/>
  <c r="V344"/>
  <c r="E344"/>
  <c r="D344"/>
  <c r="C344"/>
  <c r="B344"/>
  <c r="F344" s="1"/>
  <c r="V343"/>
  <c r="E343"/>
  <c r="D343"/>
  <c r="C343"/>
  <c r="B343"/>
  <c r="F343" s="1"/>
  <c r="V342"/>
  <c r="E342"/>
  <c r="D342"/>
  <c r="C342"/>
  <c r="B342"/>
  <c r="F342" s="1"/>
  <c r="V341"/>
  <c r="E341"/>
  <c r="D341"/>
  <c r="C341"/>
  <c r="B341"/>
  <c r="F341" s="1"/>
  <c r="V340"/>
  <c r="E340"/>
  <c r="D340"/>
  <c r="C340"/>
  <c r="B340"/>
  <c r="F340" s="1"/>
  <c r="V339"/>
  <c r="E339"/>
  <c r="D339"/>
  <c r="C339"/>
  <c r="B339"/>
  <c r="F339" s="1"/>
  <c r="V338"/>
  <c r="E338"/>
  <c r="D338"/>
  <c r="C338"/>
  <c r="B338"/>
  <c r="F338" s="1"/>
  <c r="V337"/>
  <c r="E337"/>
  <c r="D337"/>
  <c r="C337"/>
  <c r="B337"/>
  <c r="F337" s="1"/>
  <c r="V336"/>
  <c r="E336"/>
  <c r="D336"/>
  <c r="C336"/>
  <c r="B336"/>
  <c r="F336" s="1"/>
  <c r="V335"/>
  <c r="E335"/>
  <c r="D335"/>
  <c r="C335"/>
  <c r="B335"/>
  <c r="F335" s="1"/>
  <c r="V334"/>
  <c r="E334"/>
  <c r="D334"/>
  <c r="C334"/>
  <c r="B334"/>
  <c r="F334" s="1"/>
  <c r="V333"/>
  <c r="E333"/>
  <c r="D333"/>
  <c r="C333"/>
  <c r="B333"/>
  <c r="F333" s="1"/>
  <c r="V332"/>
  <c r="E332"/>
  <c r="D332"/>
  <c r="C332"/>
  <c r="B332"/>
  <c r="F332" s="1"/>
  <c r="V331"/>
  <c r="E331"/>
  <c r="D331"/>
  <c r="C331"/>
  <c r="B331"/>
  <c r="F331" s="1"/>
  <c r="V330"/>
  <c r="E330"/>
  <c r="D330"/>
  <c r="C330"/>
  <c r="B330"/>
  <c r="F330" s="1"/>
  <c r="V329"/>
  <c r="E329"/>
  <c r="D329"/>
  <c r="C329"/>
  <c r="B329"/>
  <c r="F329" s="1"/>
  <c r="V328"/>
  <c r="E328"/>
  <c r="D328"/>
  <c r="C328"/>
  <c r="B328"/>
  <c r="F328" s="1"/>
  <c r="V327"/>
  <c r="E327"/>
  <c r="D327"/>
  <c r="C327"/>
  <c r="B327"/>
  <c r="F327" s="1"/>
  <c r="V326"/>
  <c r="E326"/>
  <c r="D326"/>
  <c r="C326"/>
  <c r="B326"/>
  <c r="F326" s="1"/>
  <c r="V325"/>
  <c r="E325"/>
  <c r="D325"/>
  <c r="C325"/>
  <c r="B325"/>
  <c r="F325" s="1"/>
  <c r="V324"/>
  <c r="E324"/>
  <c r="D324"/>
  <c r="C324"/>
  <c r="B324"/>
  <c r="F324" s="1"/>
  <c r="V323"/>
  <c r="E323"/>
  <c r="D323"/>
  <c r="C323"/>
  <c r="B323"/>
  <c r="F323" s="1"/>
  <c r="V322"/>
  <c r="E322"/>
  <c r="D322"/>
  <c r="C322"/>
  <c r="B322"/>
  <c r="F322" s="1"/>
  <c r="V321"/>
  <c r="E321"/>
  <c r="D321"/>
  <c r="C321"/>
  <c r="B321"/>
  <c r="F321" s="1"/>
  <c r="V320"/>
  <c r="E320"/>
  <c r="D320"/>
  <c r="C320"/>
  <c r="B320"/>
  <c r="F320" s="1"/>
  <c r="V319"/>
  <c r="E319"/>
  <c r="D319"/>
  <c r="C319"/>
  <c r="B319"/>
  <c r="F319" s="1"/>
  <c r="V318"/>
  <c r="E318"/>
  <c r="D318"/>
  <c r="C318"/>
  <c r="B318"/>
  <c r="F318" s="1"/>
  <c r="V317"/>
  <c r="E317"/>
  <c r="D317"/>
  <c r="C317"/>
  <c r="B317"/>
  <c r="F317" s="1"/>
  <c r="V316"/>
  <c r="E316"/>
  <c r="D316"/>
  <c r="C316"/>
  <c r="B316"/>
  <c r="F316" s="1"/>
  <c r="V315"/>
  <c r="E315"/>
  <c r="D315"/>
  <c r="C315"/>
  <c r="B315"/>
  <c r="F315" s="1"/>
  <c r="V314"/>
  <c r="E314"/>
  <c r="D314"/>
  <c r="C314"/>
  <c r="B314"/>
  <c r="F314" s="1"/>
  <c r="V313"/>
  <c r="E313"/>
  <c r="D313"/>
  <c r="C313"/>
  <c r="B313"/>
  <c r="F313" s="1"/>
  <c r="V312"/>
  <c r="E312"/>
  <c r="D312"/>
  <c r="C312"/>
  <c r="B312"/>
  <c r="F312" s="1"/>
  <c r="V311"/>
  <c r="E311"/>
  <c r="D311"/>
  <c r="C311"/>
  <c r="B311"/>
  <c r="F311" s="1"/>
  <c r="V310"/>
  <c r="E310"/>
  <c r="D310"/>
  <c r="C310"/>
  <c r="B310"/>
  <c r="F310" s="1"/>
  <c r="V309"/>
  <c r="E309"/>
  <c r="D309"/>
  <c r="C309"/>
  <c r="B309"/>
  <c r="F309" s="1"/>
  <c r="V308"/>
  <c r="E308"/>
  <c r="D308"/>
  <c r="C308"/>
  <c r="B308"/>
  <c r="F308" s="1"/>
  <c r="V307"/>
  <c r="E307"/>
  <c r="D307"/>
  <c r="C307"/>
  <c r="B307"/>
  <c r="F307" s="1"/>
  <c r="V306"/>
  <c r="E306"/>
  <c r="D306"/>
  <c r="C306"/>
  <c r="B306"/>
  <c r="F306" s="1"/>
  <c r="V305"/>
  <c r="E305"/>
  <c r="D305"/>
  <c r="C305"/>
  <c r="B305"/>
  <c r="F305" s="1"/>
  <c r="V304"/>
  <c r="E304"/>
  <c r="D304"/>
  <c r="C304"/>
  <c r="B304"/>
  <c r="F304" s="1"/>
  <c r="V303"/>
  <c r="E303"/>
  <c r="D303"/>
  <c r="C303"/>
  <c r="B303"/>
  <c r="F303" s="1"/>
  <c r="V302"/>
  <c r="E302"/>
  <c r="D302"/>
  <c r="C302"/>
  <c r="B302"/>
  <c r="F302" s="1"/>
  <c r="V301"/>
  <c r="E301"/>
  <c r="D301"/>
  <c r="C301"/>
  <c r="B301"/>
  <c r="F301" s="1"/>
  <c r="V300"/>
  <c r="E300"/>
  <c r="D300"/>
  <c r="C300"/>
  <c r="B300"/>
  <c r="F300" s="1"/>
  <c r="V299"/>
  <c r="E299"/>
  <c r="D299"/>
  <c r="C299"/>
  <c r="B299"/>
  <c r="F299" s="1"/>
  <c r="V298"/>
  <c r="E298"/>
  <c r="D298"/>
  <c r="C298"/>
  <c r="B298"/>
  <c r="F298" s="1"/>
  <c r="V297"/>
  <c r="E297"/>
  <c r="D297"/>
  <c r="C297"/>
  <c r="B297"/>
  <c r="F297" s="1"/>
  <c r="V296"/>
  <c r="E296"/>
  <c r="D296"/>
  <c r="C296"/>
  <c r="B296"/>
  <c r="F296" s="1"/>
  <c r="V295"/>
  <c r="E295"/>
  <c r="D295"/>
  <c r="C295"/>
  <c r="B295"/>
  <c r="F295" s="1"/>
  <c r="V294"/>
  <c r="E294"/>
  <c r="D294"/>
  <c r="C294"/>
  <c r="B294"/>
  <c r="F294" s="1"/>
  <c r="V293"/>
  <c r="E293"/>
  <c r="D293"/>
  <c r="C293"/>
  <c r="B293"/>
  <c r="F293" s="1"/>
  <c r="V292"/>
  <c r="E292"/>
  <c r="D292"/>
  <c r="C292"/>
  <c r="B292"/>
  <c r="F292" s="1"/>
  <c r="V291"/>
  <c r="E291"/>
  <c r="D291"/>
  <c r="C291"/>
  <c r="B291"/>
  <c r="F291" s="1"/>
  <c r="V290"/>
  <c r="E290"/>
  <c r="D290"/>
  <c r="C290"/>
  <c r="B290"/>
  <c r="F290" s="1"/>
  <c r="V289"/>
  <c r="E289"/>
  <c r="D289"/>
  <c r="C289"/>
  <c r="B289"/>
  <c r="F289" s="1"/>
  <c r="V288"/>
  <c r="E288"/>
  <c r="D288"/>
  <c r="C288"/>
  <c r="B288"/>
  <c r="F288" s="1"/>
  <c r="V287"/>
  <c r="E287"/>
  <c r="D287"/>
  <c r="C287"/>
  <c r="B287"/>
  <c r="F287" s="1"/>
  <c r="V286"/>
  <c r="E286"/>
  <c r="D286"/>
  <c r="C286"/>
  <c r="B286"/>
  <c r="F286" s="1"/>
  <c r="V285"/>
  <c r="E285"/>
  <c r="D285"/>
  <c r="C285"/>
  <c r="B285"/>
  <c r="F285" s="1"/>
  <c r="V284"/>
  <c r="E284"/>
  <c r="D284"/>
  <c r="C284"/>
  <c r="B284"/>
  <c r="F284" s="1"/>
  <c r="V283"/>
  <c r="E283"/>
  <c r="D283"/>
  <c r="C283"/>
  <c r="B283"/>
  <c r="F283" s="1"/>
  <c r="V282"/>
  <c r="E282"/>
  <c r="D282"/>
  <c r="C282"/>
  <c r="B282"/>
  <c r="F282" s="1"/>
  <c r="V281"/>
  <c r="E281"/>
  <c r="D281"/>
  <c r="C281"/>
  <c r="B281"/>
  <c r="F281" s="1"/>
  <c r="V280"/>
  <c r="E280"/>
  <c r="D280"/>
  <c r="C280"/>
  <c r="B280"/>
  <c r="F280" s="1"/>
  <c r="V279"/>
  <c r="E279"/>
  <c r="D279"/>
  <c r="C279"/>
  <c r="B279"/>
  <c r="F279" s="1"/>
  <c r="V278"/>
  <c r="E278"/>
  <c r="D278"/>
  <c r="C278"/>
  <c r="B278"/>
  <c r="F278" s="1"/>
  <c r="V277"/>
  <c r="E277"/>
  <c r="D277"/>
  <c r="C277"/>
  <c r="B277"/>
  <c r="F277" s="1"/>
  <c r="V276"/>
  <c r="E276"/>
  <c r="D276"/>
  <c r="C276"/>
  <c r="B276"/>
  <c r="F276" s="1"/>
  <c r="V275"/>
  <c r="E275"/>
  <c r="D275"/>
  <c r="C275"/>
  <c r="B275"/>
  <c r="F275" s="1"/>
  <c r="V274"/>
  <c r="E274"/>
  <c r="D274"/>
  <c r="C274"/>
  <c r="B274"/>
  <c r="F274" s="1"/>
  <c r="V273"/>
  <c r="E273"/>
  <c r="D273"/>
  <c r="C273"/>
  <c r="B273"/>
  <c r="F273" s="1"/>
  <c r="V272"/>
  <c r="E272"/>
  <c r="D272"/>
  <c r="C272"/>
  <c r="B272"/>
  <c r="F272" s="1"/>
  <c r="V271"/>
  <c r="E271"/>
  <c r="D271"/>
  <c r="C271"/>
  <c r="B271"/>
  <c r="F271" s="1"/>
  <c r="V270"/>
  <c r="E270"/>
  <c r="D270"/>
  <c r="C270"/>
  <c r="B270"/>
  <c r="F270" s="1"/>
  <c r="V269"/>
  <c r="E269"/>
  <c r="D269"/>
  <c r="C269"/>
  <c r="B269"/>
  <c r="F269" s="1"/>
  <c r="V268"/>
  <c r="E268"/>
  <c r="D268"/>
  <c r="C268"/>
  <c r="B268"/>
  <c r="F268" s="1"/>
  <c r="V267"/>
  <c r="E267"/>
  <c r="D267"/>
  <c r="C267"/>
  <c r="B267"/>
  <c r="F267" s="1"/>
  <c r="V266"/>
  <c r="E266"/>
  <c r="D266"/>
  <c r="C266"/>
  <c r="B266"/>
  <c r="F266" s="1"/>
  <c r="V265"/>
  <c r="E265"/>
  <c r="D265"/>
  <c r="C265"/>
  <c r="B265"/>
  <c r="F265" s="1"/>
  <c r="V264"/>
  <c r="E264"/>
  <c r="D264"/>
  <c r="C264"/>
  <c r="B264"/>
  <c r="F264" s="1"/>
  <c r="V263"/>
  <c r="E263"/>
  <c r="D263"/>
  <c r="C263"/>
  <c r="B263"/>
  <c r="F263" s="1"/>
  <c r="V262"/>
  <c r="E262"/>
  <c r="D262"/>
  <c r="C262"/>
  <c r="B262"/>
  <c r="F262" s="1"/>
  <c r="V261"/>
  <c r="E261"/>
  <c r="D261"/>
  <c r="C261"/>
  <c r="B261"/>
  <c r="F261" s="1"/>
  <c r="V260"/>
  <c r="E260"/>
  <c r="D260"/>
  <c r="C260"/>
  <c r="B260"/>
  <c r="F260" s="1"/>
  <c r="V259"/>
  <c r="E259"/>
  <c r="D259"/>
  <c r="C259"/>
  <c r="B259"/>
  <c r="F259" s="1"/>
  <c r="V258"/>
  <c r="E258"/>
  <c r="D258"/>
  <c r="C258"/>
  <c r="B258"/>
  <c r="F258" s="1"/>
  <c r="V257"/>
  <c r="E257"/>
  <c r="D257"/>
  <c r="C257"/>
  <c r="B257"/>
  <c r="F257" s="1"/>
  <c r="V256"/>
  <c r="E256"/>
  <c r="D256"/>
  <c r="C256"/>
  <c r="B256"/>
  <c r="F256" s="1"/>
  <c r="V255"/>
  <c r="E255"/>
  <c r="D255"/>
  <c r="C255"/>
  <c r="B255"/>
  <c r="F255" s="1"/>
  <c r="V254"/>
  <c r="E254"/>
  <c r="D254"/>
  <c r="C254"/>
  <c r="B254"/>
  <c r="F254" s="1"/>
  <c r="V253"/>
  <c r="E253"/>
  <c r="D253"/>
  <c r="C253"/>
  <c r="B253"/>
  <c r="F253" s="1"/>
  <c r="V252"/>
  <c r="E252"/>
  <c r="D252"/>
  <c r="C252"/>
  <c r="B252"/>
  <c r="F252" s="1"/>
  <c r="V251"/>
  <c r="E251"/>
  <c r="D251"/>
  <c r="C251"/>
  <c r="B251"/>
  <c r="F251" s="1"/>
  <c r="V250"/>
  <c r="E250"/>
  <c r="D250"/>
  <c r="C250"/>
  <c r="B250"/>
  <c r="F250" s="1"/>
  <c r="V249"/>
  <c r="E249"/>
  <c r="D249"/>
  <c r="C249"/>
  <c r="B249"/>
  <c r="F249" s="1"/>
  <c r="V248"/>
  <c r="E248"/>
  <c r="D248"/>
  <c r="C248"/>
  <c r="B248"/>
  <c r="F248" s="1"/>
  <c r="V247"/>
  <c r="E247"/>
  <c r="D247"/>
  <c r="C247"/>
  <c r="B247"/>
  <c r="F247" s="1"/>
  <c r="V246"/>
  <c r="E246"/>
  <c r="D246"/>
  <c r="C246"/>
  <c r="B246"/>
  <c r="F246" s="1"/>
  <c r="V245"/>
  <c r="E245"/>
  <c r="D245"/>
  <c r="C245"/>
  <c r="B245"/>
  <c r="F245" s="1"/>
  <c r="V244"/>
  <c r="E244"/>
  <c r="D244"/>
  <c r="C244"/>
  <c r="B244"/>
  <c r="F244" s="1"/>
  <c r="V243"/>
  <c r="E243"/>
  <c r="D243"/>
  <c r="C243"/>
  <c r="B243"/>
  <c r="F243" s="1"/>
  <c r="V242"/>
  <c r="E242"/>
  <c r="D242"/>
  <c r="C242"/>
  <c r="B242"/>
  <c r="F242" s="1"/>
  <c r="V241"/>
  <c r="E241"/>
  <c r="D241"/>
  <c r="C241"/>
  <c r="B241"/>
  <c r="F241" s="1"/>
  <c r="V240"/>
  <c r="E240"/>
  <c r="D240"/>
  <c r="C240"/>
  <c r="B240"/>
  <c r="F240" s="1"/>
  <c r="V239"/>
  <c r="E239"/>
  <c r="D239"/>
  <c r="C239"/>
  <c r="B239"/>
  <c r="F239" s="1"/>
  <c r="V238"/>
  <c r="E238"/>
  <c r="D238"/>
  <c r="C238"/>
  <c r="B238"/>
  <c r="F238" s="1"/>
  <c r="V237"/>
  <c r="E237"/>
  <c r="D237"/>
  <c r="C237"/>
  <c r="B237"/>
  <c r="F237" s="1"/>
  <c r="V236"/>
  <c r="E236"/>
  <c r="D236"/>
  <c r="C236"/>
  <c r="B236"/>
  <c r="F236" s="1"/>
  <c r="V235"/>
  <c r="E235"/>
  <c r="D235"/>
  <c r="C235"/>
  <c r="B235"/>
  <c r="F235" s="1"/>
  <c r="V234"/>
  <c r="E234"/>
  <c r="D234"/>
  <c r="C234"/>
  <c r="B234"/>
  <c r="F234" s="1"/>
  <c r="V233"/>
  <c r="E233"/>
  <c r="D233"/>
  <c r="C233"/>
  <c r="B233"/>
  <c r="F233" s="1"/>
  <c r="V232"/>
  <c r="E232"/>
  <c r="D232"/>
  <c r="C232"/>
  <c r="B232"/>
  <c r="F232" s="1"/>
  <c r="V231"/>
  <c r="E231"/>
  <c r="D231"/>
  <c r="C231"/>
  <c r="B231"/>
  <c r="F231" s="1"/>
  <c r="V230"/>
  <c r="E230"/>
  <c r="D230"/>
  <c r="C230"/>
  <c r="B230"/>
  <c r="F230" s="1"/>
  <c r="V229"/>
  <c r="E229"/>
  <c r="D229"/>
  <c r="C229"/>
  <c r="B229"/>
  <c r="F229" s="1"/>
  <c r="V228"/>
  <c r="E228"/>
  <c r="D228"/>
  <c r="C228"/>
  <c r="B228"/>
  <c r="F228" s="1"/>
  <c r="V227"/>
  <c r="E227"/>
  <c r="D227"/>
  <c r="C227"/>
  <c r="B227"/>
  <c r="F227" s="1"/>
  <c r="V226"/>
  <c r="E226"/>
  <c r="D226"/>
  <c r="C226"/>
  <c r="B226"/>
  <c r="F226" s="1"/>
  <c r="V225"/>
  <c r="E225"/>
  <c r="D225"/>
  <c r="C225"/>
  <c r="B225"/>
  <c r="F225" s="1"/>
  <c r="V224"/>
  <c r="E224"/>
  <c r="D224"/>
  <c r="C224"/>
  <c r="B224"/>
  <c r="F224" s="1"/>
  <c r="V223"/>
  <c r="E223"/>
  <c r="D223"/>
  <c r="C223"/>
  <c r="B223"/>
  <c r="F223" s="1"/>
  <c r="V222"/>
  <c r="E222"/>
  <c r="D222"/>
  <c r="C222"/>
  <c r="B222"/>
  <c r="F222" s="1"/>
  <c r="V221"/>
  <c r="E221"/>
  <c r="D221"/>
  <c r="C221"/>
  <c r="B221"/>
  <c r="F221" s="1"/>
  <c r="V220"/>
  <c r="E220"/>
  <c r="D220"/>
  <c r="C220"/>
  <c r="B220"/>
  <c r="F220" s="1"/>
  <c r="V219"/>
  <c r="E219"/>
  <c r="D219"/>
  <c r="C219"/>
  <c r="B219"/>
  <c r="F219" s="1"/>
  <c r="V218"/>
  <c r="E218"/>
  <c r="D218"/>
  <c r="C218"/>
  <c r="B218"/>
  <c r="F218" s="1"/>
  <c r="V217"/>
  <c r="E217"/>
  <c r="D217"/>
  <c r="C217"/>
  <c r="B217"/>
  <c r="F217" s="1"/>
  <c r="V216"/>
  <c r="E216"/>
  <c r="D216"/>
  <c r="C216"/>
  <c r="B216"/>
  <c r="F216" s="1"/>
  <c r="V215"/>
  <c r="E215"/>
  <c r="D215"/>
  <c r="C215"/>
  <c r="B215"/>
  <c r="F215" s="1"/>
  <c r="V214"/>
  <c r="E214"/>
  <c r="D214"/>
  <c r="C214"/>
  <c r="B214"/>
  <c r="F214" s="1"/>
  <c r="V213"/>
  <c r="E213"/>
  <c r="D213"/>
  <c r="C213"/>
  <c r="B213"/>
  <c r="F213" s="1"/>
  <c r="V212"/>
  <c r="E212"/>
  <c r="D212"/>
  <c r="C212"/>
  <c r="B212"/>
  <c r="F212" s="1"/>
  <c r="V211"/>
  <c r="E211"/>
  <c r="D211"/>
  <c r="C211"/>
  <c r="B211"/>
  <c r="F211" s="1"/>
  <c r="V210"/>
  <c r="E210"/>
  <c r="D210"/>
  <c r="C210"/>
  <c r="B210"/>
  <c r="F210" s="1"/>
  <c r="V209"/>
  <c r="E209"/>
  <c r="D209"/>
  <c r="C209"/>
  <c r="B209"/>
  <c r="F209" s="1"/>
  <c r="V208"/>
  <c r="E208"/>
  <c r="D208"/>
  <c r="C208"/>
  <c r="B208"/>
  <c r="F208" s="1"/>
  <c r="V207"/>
  <c r="E207"/>
  <c r="D207"/>
  <c r="C207"/>
  <c r="B207"/>
  <c r="F207" s="1"/>
  <c r="V206"/>
  <c r="E206"/>
  <c r="D206"/>
  <c r="C206"/>
  <c r="B206"/>
  <c r="F206" s="1"/>
  <c r="V205"/>
  <c r="E205"/>
  <c r="D205"/>
  <c r="C205"/>
  <c r="B205"/>
  <c r="F205" s="1"/>
  <c r="V204"/>
  <c r="E204"/>
  <c r="D204"/>
  <c r="C204"/>
  <c r="B204"/>
  <c r="F204" s="1"/>
  <c r="V203"/>
  <c r="E203"/>
  <c r="D203"/>
  <c r="C203"/>
  <c r="B203"/>
  <c r="F203" s="1"/>
  <c r="V202"/>
  <c r="E202"/>
  <c r="D202"/>
  <c r="C202"/>
  <c r="B202"/>
  <c r="F202" s="1"/>
  <c r="V201"/>
  <c r="E201"/>
  <c r="D201"/>
  <c r="C201"/>
  <c r="B201"/>
  <c r="F201" s="1"/>
  <c r="V200"/>
  <c r="E200"/>
  <c r="D200"/>
  <c r="C200"/>
  <c r="B200"/>
  <c r="F200" s="1"/>
  <c r="V199"/>
  <c r="E199"/>
  <c r="D199"/>
  <c r="C199"/>
  <c r="B199"/>
  <c r="F199" s="1"/>
  <c r="V198"/>
  <c r="E198"/>
  <c r="D198"/>
  <c r="C198"/>
  <c r="B198"/>
  <c r="F198" s="1"/>
  <c r="V197"/>
  <c r="E197"/>
  <c r="D197"/>
  <c r="C197"/>
  <c r="B197"/>
  <c r="F197" s="1"/>
  <c r="V196"/>
  <c r="E196"/>
  <c r="D196"/>
  <c r="C196"/>
  <c r="B196"/>
  <c r="F196" s="1"/>
  <c r="V195"/>
  <c r="E195"/>
  <c r="D195"/>
  <c r="C195"/>
  <c r="B195"/>
  <c r="F195" s="1"/>
  <c r="V194"/>
  <c r="E194"/>
  <c r="D194"/>
  <c r="C194"/>
  <c r="B194"/>
  <c r="F194" s="1"/>
  <c r="V193"/>
  <c r="E193"/>
  <c r="D193"/>
  <c r="C193"/>
  <c r="B193"/>
  <c r="F193" s="1"/>
  <c r="V192"/>
  <c r="E192"/>
  <c r="D192"/>
  <c r="C192"/>
  <c r="B192"/>
  <c r="F192" s="1"/>
  <c r="V191"/>
  <c r="E191"/>
  <c r="D191"/>
  <c r="C191"/>
  <c r="B191"/>
  <c r="F191" s="1"/>
  <c r="V190"/>
  <c r="E190"/>
  <c r="D190"/>
  <c r="C190"/>
  <c r="B190"/>
  <c r="F190" s="1"/>
  <c r="V189"/>
  <c r="E189"/>
  <c r="D189"/>
  <c r="C189"/>
  <c r="B189"/>
  <c r="F189" s="1"/>
  <c r="V188"/>
  <c r="E188"/>
  <c r="D188"/>
  <c r="C188"/>
  <c r="B188"/>
  <c r="F188" s="1"/>
  <c r="V187"/>
  <c r="E187"/>
  <c r="D187"/>
  <c r="C187"/>
  <c r="B187"/>
  <c r="F187" s="1"/>
  <c r="V186"/>
  <c r="E186"/>
  <c r="D186"/>
  <c r="C186"/>
  <c r="B186"/>
  <c r="F186" s="1"/>
  <c r="V185"/>
  <c r="E185"/>
  <c r="D185"/>
  <c r="C185"/>
  <c r="B185"/>
  <c r="F185" s="1"/>
  <c r="V184"/>
  <c r="E184"/>
  <c r="D184"/>
  <c r="C184"/>
  <c r="B184"/>
  <c r="F184" s="1"/>
  <c r="V183"/>
  <c r="E183"/>
  <c r="D183"/>
  <c r="C183"/>
  <c r="B183"/>
  <c r="F183" s="1"/>
  <c r="V182"/>
  <c r="E182"/>
  <c r="D182"/>
  <c r="C182"/>
  <c r="B182"/>
  <c r="F182" s="1"/>
  <c r="V181"/>
  <c r="E181"/>
  <c r="D181"/>
  <c r="C181"/>
  <c r="B181"/>
  <c r="F181" s="1"/>
  <c r="V180"/>
  <c r="E180"/>
  <c r="D180"/>
  <c r="C180"/>
  <c r="B180"/>
  <c r="F180" s="1"/>
  <c r="V179"/>
  <c r="E179"/>
  <c r="D179"/>
  <c r="C179"/>
  <c r="B179"/>
  <c r="F179" s="1"/>
  <c r="V178"/>
  <c r="E178"/>
  <c r="D178"/>
  <c r="C178"/>
  <c r="B178"/>
  <c r="F178" s="1"/>
  <c r="V177"/>
  <c r="E177"/>
  <c r="D177"/>
  <c r="C177"/>
  <c r="B177"/>
  <c r="F177" s="1"/>
  <c r="V176"/>
  <c r="E176"/>
  <c r="D176"/>
  <c r="C176"/>
  <c r="B176"/>
  <c r="F176" s="1"/>
  <c r="V175"/>
  <c r="E175"/>
  <c r="D175"/>
  <c r="C175"/>
  <c r="B175"/>
  <c r="F175" s="1"/>
  <c r="V174"/>
  <c r="E174"/>
  <c r="D174"/>
  <c r="C174"/>
  <c r="B174"/>
  <c r="F174" s="1"/>
  <c r="V173"/>
  <c r="E173"/>
  <c r="D173"/>
  <c r="C173"/>
  <c r="B173"/>
  <c r="F173" s="1"/>
  <c r="V172"/>
  <c r="E172"/>
  <c r="D172"/>
  <c r="C172"/>
  <c r="B172"/>
  <c r="F172" s="1"/>
  <c r="V171"/>
  <c r="E171"/>
  <c r="D171"/>
  <c r="C171"/>
  <c r="B171"/>
  <c r="F171" s="1"/>
  <c r="V170"/>
  <c r="E170"/>
  <c r="D170"/>
  <c r="C170"/>
  <c r="B170"/>
  <c r="F170" s="1"/>
  <c r="V169"/>
  <c r="E169"/>
  <c r="D169"/>
  <c r="C169"/>
  <c r="B169"/>
  <c r="F169" s="1"/>
  <c r="V168"/>
  <c r="E168"/>
  <c r="D168"/>
  <c r="C168"/>
  <c r="B168"/>
  <c r="F168" s="1"/>
  <c r="V167"/>
  <c r="E167"/>
  <c r="D167"/>
  <c r="C167"/>
  <c r="B167"/>
  <c r="F167" s="1"/>
  <c r="V166"/>
  <c r="E166"/>
  <c r="D166"/>
  <c r="C166"/>
  <c r="B166"/>
  <c r="F166" s="1"/>
  <c r="V165"/>
  <c r="E165"/>
  <c r="D165"/>
  <c r="C165"/>
  <c r="B165"/>
  <c r="F165" s="1"/>
  <c r="V164"/>
  <c r="E164"/>
  <c r="D164"/>
  <c r="C164"/>
  <c r="B164"/>
  <c r="F164" s="1"/>
  <c r="V163"/>
  <c r="E163"/>
  <c r="D163"/>
  <c r="C163"/>
  <c r="B163"/>
  <c r="F163" s="1"/>
  <c r="V162"/>
  <c r="E162"/>
  <c r="D162"/>
  <c r="C162"/>
  <c r="B162"/>
  <c r="F162" s="1"/>
  <c r="V161"/>
  <c r="E161"/>
  <c r="D161"/>
  <c r="C161"/>
  <c r="B161"/>
  <c r="F161" s="1"/>
  <c r="V160"/>
  <c r="E160"/>
  <c r="D160"/>
  <c r="C160"/>
  <c r="B160"/>
  <c r="F160" s="1"/>
  <c r="V159"/>
  <c r="E159"/>
  <c r="D159"/>
  <c r="C159"/>
  <c r="B159"/>
  <c r="F159" s="1"/>
  <c r="V158"/>
  <c r="E158"/>
  <c r="D158"/>
  <c r="C158"/>
  <c r="B158"/>
  <c r="F158" s="1"/>
  <c r="V157"/>
  <c r="E157"/>
  <c r="D157"/>
  <c r="C157"/>
  <c r="B157"/>
  <c r="F157" s="1"/>
  <c r="V156"/>
  <c r="E156"/>
  <c r="D156"/>
  <c r="C156"/>
  <c r="B156"/>
  <c r="F156" s="1"/>
  <c r="V155"/>
  <c r="E155"/>
  <c r="D155"/>
  <c r="C155"/>
  <c r="B155"/>
  <c r="F155" s="1"/>
  <c r="V154"/>
  <c r="E154"/>
  <c r="D154"/>
  <c r="C154"/>
  <c r="B154"/>
  <c r="F154" s="1"/>
  <c r="V153"/>
  <c r="E153"/>
  <c r="D153"/>
  <c r="C153"/>
  <c r="B153"/>
  <c r="F153" s="1"/>
  <c r="V152"/>
  <c r="E152"/>
  <c r="D152"/>
  <c r="C152"/>
  <c r="B152"/>
  <c r="F152" s="1"/>
  <c r="V151"/>
  <c r="E151"/>
  <c r="D151"/>
  <c r="C151"/>
  <c r="B151"/>
  <c r="F151" s="1"/>
  <c r="V150"/>
  <c r="E150"/>
  <c r="D150"/>
  <c r="C150"/>
  <c r="B150"/>
  <c r="F150" s="1"/>
  <c r="V149"/>
  <c r="E149"/>
  <c r="D149"/>
  <c r="C149"/>
  <c r="B149"/>
  <c r="F149" s="1"/>
  <c r="V148"/>
  <c r="E148"/>
  <c r="D148"/>
  <c r="C148"/>
  <c r="B148"/>
  <c r="F148" s="1"/>
  <c r="V147"/>
  <c r="E147"/>
  <c r="D147"/>
  <c r="C147"/>
  <c r="B147"/>
  <c r="F147" s="1"/>
  <c r="V146"/>
  <c r="E146"/>
  <c r="D146"/>
  <c r="C146"/>
  <c r="B146"/>
  <c r="F146" s="1"/>
  <c r="V145"/>
  <c r="E145"/>
  <c r="D145"/>
  <c r="C145"/>
  <c r="B145"/>
  <c r="F145" s="1"/>
  <c r="V144"/>
  <c r="E144"/>
  <c r="D144"/>
  <c r="C144"/>
  <c r="B144"/>
  <c r="F144" s="1"/>
  <c r="V143"/>
  <c r="E143"/>
  <c r="D143"/>
  <c r="C143"/>
  <c r="B143"/>
  <c r="F143" s="1"/>
  <c r="V142"/>
  <c r="E142"/>
  <c r="D142"/>
  <c r="C142"/>
  <c r="B142"/>
  <c r="F142" s="1"/>
  <c r="V141"/>
  <c r="E141"/>
  <c r="D141"/>
  <c r="C141"/>
  <c r="B141"/>
  <c r="F141" s="1"/>
  <c r="V140"/>
  <c r="E140"/>
  <c r="D140"/>
  <c r="C140"/>
  <c r="B140"/>
  <c r="F140" s="1"/>
  <c r="V139"/>
  <c r="E139"/>
  <c r="D139"/>
  <c r="C139"/>
  <c r="B139"/>
  <c r="F139" s="1"/>
  <c r="V138"/>
  <c r="E138"/>
  <c r="D138"/>
  <c r="C138"/>
  <c r="B138"/>
  <c r="F138" s="1"/>
  <c r="V137"/>
  <c r="E137"/>
  <c r="D137"/>
  <c r="C137"/>
  <c r="B137"/>
  <c r="F137" s="1"/>
  <c r="V136"/>
  <c r="E136"/>
  <c r="D136"/>
  <c r="C136"/>
  <c r="B136"/>
  <c r="F136" s="1"/>
  <c r="V135"/>
  <c r="E135"/>
  <c r="D135"/>
  <c r="C135"/>
  <c r="B135"/>
  <c r="F135" s="1"/>
  <c r="V134"/>
  <c r="E134"/>
  <c r="D134"/>
  <c r="C134"/>
  <c r="B134"/>
  <c r="F134" s="1"/>
  <c r="V133"/>
  <c r="E133"/>
  <c r="D133"/>
  <c r="C133"/>
  <c r="B133"/>
  <c r="F133" s="1"/>
  <c r="V132"/>
  <c r="E132"/>
  <c r="D132"/>
  <c r="C132"/>
  <c r="B132"/>
  <c r="F132" s="1"/>
  <c r="V131"/>
  <c r="E131"/>
  <c r="D131"/>
  <c r="C131"/>
  <c r="B131"/>
  <c r="F131" s="1"/>
  <c r="V130"/>
  <c r="E130"/>
  <c r="D130"/>
  <c r="C130"/>
  <c r="B130"/>
  <c r="F130" s="1"/>
  <c r="V129"/>
  <c r="E129"/>
  <c r="D129"/>
  <c r="C129"/>
  <c r="B129"/>
  <c r="F129" s="1"/>
  <c r="V128"/>
  <c r="E128"/>
  <c r="D128"/>
  <c r="C128"/>
  <c r="B128"/>
  <c r="F128" s="1"/>
  <c r="V127"/>
  <c r="E127"/>
  <c r="D127"/>
  <c r="C127"/>
  <c r="B127"/>
  <c r="F127" s="1"/>
  <c r="V126"/>
  <c r="E126"/>
  <c r="D126"/>
  <c r="C126"/>
  <c r="B126"/>
  <c r="F126" s="1"/>
  <c r="V125"/>
  <c r="E125"/>
  <c r="D125"/>
  <c r="C125"/>
  <c r="B125"/>
  <c r="F125" s="1"/>
  <c r="V124"/>
  <c r="E124"/>
  <c r="D124"/>
  <c r="C124"/>
  <c r="B124"/>
  <c r="F124" s="1"/>
  <c r="V123"/>
  <c r="E123"/>
  <c r="D123"/>
  <c r="C123"/>
  <c r="B123"/>
  <c r="F123" s="1"/>
  <c r="V122"/>
  <c r="E122"/>
  <c r="D122"/>
  <c r="C122"/>
  <c r="B122"/>
  <c r="F122" s="1"/>
  <c r="V121"/>
  <c r="E121"/>
  <c r="D121"/>
  <c r="C121"/>
  <c r="B121"/>
  <c r="F121" s="1"/>
  <c r="V120"/>
  <c r="E120"/>
  <c r="D120"/>
  <c r="C120"/>
  <c r="B120"/>
  <c r="F120" s="1"/>
  <c r="V119"/>
  <c r="E119"/>
  <c r="D119"/>
  <c r="C119"/>
  <c r="B119"/>
  <c r="F119" s="1"/>
  <c r="V118"/>
  <c r="E118"/>
  <c r="D118"/>
  <c r="C118"/>
  <c r="B118"/>
  <c r="F118" s="1"/>
  <c r="V117"/>
  <c r="E117"/>
  <c r="D117"/>
  <c r="C117"/>
  <c r="B117"/>
  <c r="F117" s="1"/>
  <c r="V116"/>
  <c r="E116"/>
  <c r="D116"/>
  <c r="C116"/>
  <c r="B116"/>
  <c r="F116" s="1"/>
  <c r="V115"/>
  <c r="E115"/>
  <c r="D115"/>
  <c r="C115"/>
  <c r="B115"/>
  <c r="F115" s="1"/>
  <c r="V114"/>
  <c r="E114"/>
  <c r="D114"/>
  <c r="C114"/>
  <c r="B114"/>
  <c r="F114" s="1"/>
  <c r="V113"/>
  <c r="E113"/>
  <c r="D113"/>
  <c r="C113"/>
  <c r="B113"/>
  <c r="F113" s="1"/>
  <c r="V112"/>
  <c r="E112"/>
  <c r="D112"/>
  <c r="C112"/>
  <c r="B112"/>
  <c r="F112" s="1"/>
  <c r="V111"/>
  <c r="E111"/>
  <c r="D111"/>
  <c r="C111"/>
  <c r="B111"/>
  <c r="F111" s="1"/>
  <c r="V110"/>
  <c r="E110"/>
  <c r="D110"/>
  <c r="C110"/>
  <c r="B110"/>
  <c r="F110" s="1"/>
  <c r="V109"/>
  <c r="E109"/>
  <c r="D109"/>
  <c r="C109"/>
  <c r="B109"/>
  <c r="F109" s="1"/>
  <c r="V108"/>
  <c r="E108"/>
  <c r="D108"/>
  <c r="C108"/>
  <c r="B108"/>
  <c r="F108" s="1"/>
  <c r="V107"/>
  <c r="E107"/>
  <c r="D107"/>
  <c r="C107"/>
  <c r="B107"/>
  <c r="F107" s="1"/>
  <c r="V106"/>
  <c r="E106"/>
  <c r="D106"/>
  <c r="C106"/>
  <c r="B106"/>
  <c r="F106" s="1"/>
  <c r="V105"/>
  <c r="E105"/>
  <c r="D105"/>
  <c r="C105"/>
  <c r="B105"/>
  <c r="F105" s="1"/>
  <c r="V104"/>
  <c r="E104"/>
  <c r="D104"/>
  <c r="C104"/>
  <c r="B104"/>
  <c r="F104" s="1"/>
  <c r="V103"/>
  <c r="E103"/>
  <c r="D103"/>
  <c r="C103"/>
  <c r="B103"/>
  <c r="F103" s="1"/>
  <c r="V102"/>
  <c r="E102"/>
  <c r="D102"/>
  <c r="C102"/>
  <c r="B102"/>
  <c r="F102" s="1"/>
  <c r="V101"/>
  <c r="E101"/>
  <c r="D101"/>
  <c r="C101"/>
  <c r="B101"/>
  <c r="F101" s="1"/>
  <c r="V100"/>
  <c r="E100"/>
  <c r="D100"/>
  <c r="C100"/>
  <c r="B100"/>
  <c r="F100" s="1"/>
  <c r="V99"/>
  <c r="E99"/>
  <c r="D99"/>
  <c r="C99"/>
  <c r="B99"/>
  <c r="F99" s="1"/>
  <c r="V98"/>
  <c r="E98"/>
  <c r="D98"/>
  <c r="C98"/>
  <c r="B98"/>
  <c r="F98" s="1"/>
  <c r="V97"/>
  <c r="E97"/>
  <c r="D97"/>
  <c r="C97"/>
  <c r="B97"/>
  <c r="F97" s="1"/>
  <c r="V96"/>
  <c r="E96"/>
  <c r="D96"/>
  <c r="C96"/>
  <c r="B96"/>
  <c r="F96" s="1"/>
  <c r="V95"/>
  <c r="E95"/>
  <c r="D95"/>
  <c r="C95"/>
  <c r="B95"/>
  <c r="F95" s="1"/>
  <c r="V94"/>
  <c r="E94"/>
  <c r="D94"/>
  <c r="C94"/>
  <c r="B94"/>
  <c r="F94" s="1"/>
  <c r="V93"/>
  <c r="E93"/>
  <c r="D93"/>
  <c r="C93"/>
  <c r="B93"/>
  <c r="F93" s="1"/>
  <c r="V92"/>
  <c r="E92"/>
  <c r="D92"/>
  <c r="C92"/>
  <c r="B92"/>
  <c r="F92" s="1"/>
  <c r="V91"/>
  <c r="E91"/>
  <c r="D91"/>
  <c r="C91"/>
  <c r="B91"/>
  <c r="F91" s="1"/>
  <c r="V90"/>
  <c r="E90"/>
  <c r="D90"/>
  <c r="C90"/>
  <c r="B90"/>
  <c r="F90" s="1"/>
  <c r="V89"/>
  <c r="E89"/>
  <c r="D89"/>
  <c r="C89"/>
  <c r="B89"/>
  <c r="F89" s="1"/>
  <c r="V88"/>
  <c r="E88"/>
  <c r="D88"/>
  <c r="C88"/>
  <c r="B88"/>
  <c r="F88" s="1"/>
  <c r="V87"/>
  <c r="E87"/>
  <c r="D87"/>
  <c r="C87"/>
  <c r="B87"/>
  <c r="F87" s="1"/>
  <c r="V86"/>
  <c r="E86"/>
  <c r="D86"/>
  <c r="C86"/>
  <c r="B86"/>
  <c r="F86" s="1"/>
  <c r="V85"/>
  <c r="E85"/>
  <c r="D85"/>
  <c r="C85"/>
  <c r="B85"/>
  <c r="F85" s="1"/>
  <c r="V84"/>
  <c r="E84"/>
  <c r="D84"/>
  <c r="C84"/>
  <c r="B84"/>
  <c r="F84" s="1"/>
  <c r="V83"/>
  <c r="E83"/>
  <c r="D83"/>
  <c r="C83"/>
  <c r="B83"/>
  <c r="F83" s="1"/>
  <c r="V82"/>
  <c r="E82"/>
  <c r="D82"/>
  <c r="C82"/>
  <c r="B82"/>
  <c r="F82" s="1"/>
  <c r="V81"/>
  <c r="E81"/>
  <c r="D81"/>
  <c r="C81"/>
  <c r="B81"/>
  <c r="F81" s="1"/>
  <c r="V80"/>
  <c r="E80"/>
  <c r="D80"/>
  <c r="C80"/>
  <c r="B80"/>
  <c r="F80" s="1"/>
  <c r="V79"/>
  <c r="E79"/>
  <c r="D79"/>
  <c r="C79"/>
  <c r="B79"/>
  <c r="F79" s="1"/>
  <c r="V78"/>
  <c r="E78"/>
  <c r="D78"/>
  <c r="C78"/>
  <c r="B78"/>
  <c r="F78" s="1"/>
  <c r="V77"/>
  <c r="E77"/>
  <c r="D77"/>
  <c r="C77"/>
  <c r="B77"/>
  <c r="F77" s="1"/>
  <c r="V76"/>
  <c r="E76"/>
  <c r="D76"/>
  <c r="C76"/>
  <c r="B76"/>
  <c r="F76" s="1"/>
  <c r="V75"/>
  <c r="E75"/>
  <c r="D75"/>
  <c r="C75"/>
  <c r="B75"/>
  <c r="F75" s="1"/>
  <c r="V74"/>
  <c r="E74"/>
  <c r="D74"/>
  <c r="C74"/>
  <c r="B74"/>
  <c r="F74" s="1"/>
  <c r="V73"/>
  <c r="E73"/>
  <c r="D73"/>
  <c r="C73"/>
  <c r="B73"/>
  <c r="F73" s="1"/>
  <c r="V72"/>
  <c r="E72"/>
  <c r="D72"/>
  <c r="C72"/>
  <c r="B72"/>
  <c r="F72" s="1"/>
  <c r="V71"/>
  <c r="E71"/>
  <c r="D71"/>
  <c r="C71"/>
  <c r="B71"/>
  <c r="F71" s="1"/>
  <c r="V70"/>
  <c r="E70"/>
  <c r="D70"/>
  <c r="C70"/>
  <c r="B70"/>
  <c r="F70" s="1"/>
  <c r="V69"/>
  <c r="E69"/>
  <c r="D69"/>
  <c r="C69"/>
  <c r="B69"/>
  <c r="F69" s="1"/>
  <c r="V68"/>
  <c r="E68"/>
  <c r="D68"/>
  <c r="C68"/>
  <c r="B68"/>
  <c r="F68" s="1"/>
  <c r="V67"/>
  <c r="E67"/>
  <c r="D67"/>
  <c r="C67"/>
  <c r="B67"/>
  <c r="F67" s="1"/>
  <c r="E66"/>
  <c r="D66"/>
  <c r="C66"/>
  <c r="B66"/>
  <c r="F66" s="1"/>
  <c r="E65"/>
  <c r="D65"/>
  <c r="C65"/>
  <c r="B65"/>
  <c r="F65" s="1"/>
  <c r="E64"/>
  <c r="D64"/>
  <c r="C64"/>
  <c r="B64"/>
  <c r="F64" s="1"/>
  <c r="E63"/>
  <c r="D63"/>
  <c r="C63"/>
  <c r="B63"/>
  <c r="F63" s="1"/>
  <c r="E62"/>
  <c r="D62"/>
  <c r="C62"/>
  <c r="B62"/>
  <c r="F62" s="1"/>
  <c r="E61"/>
  <c r="D61"/>
  <c r="C61"/>
  <c r="B61"/>
  <c r="F61" s="1"/>
  <c r="E60"/>
  <c r="D60"/>
  <c r="C60"/>
  <c r="B60"/>
  <c r="F60" s="1"/>
  <c r="E59"/>
  <c r="D59"/>
  <c r="C59"/>
  <c r="B59"/>
  <c r="F59" s="1"/>
  <c r="E58"/>
  <c r="D58"/>
  <c r="C58"/>
  <c r="B58"/>
  <c r="F58" s="1"/>
  <c r="E57"/>
  <c r="D57"/>
  <c r="C57"/>
  <c r="B57"/>
  <c r="F57" s="1"/>
  <c r="E56"/>
  <c r="D56"/>
  <c r="C56"/>
  <c r="B56"/>
  <c r="F56" s="1"/>
  <c r="E55"/>
  <c r="D55"/>
  <c r="C55"/>
  <c r="B55"/>
  <c r="F55" s="1"/>
  <c r="E54"/>
  <c r="D54"/>
  <c r="C54"/>
  <c r="B54"/>
  <c r="F54" s="1"/>
  <c r="E53"/>
  <c r="D53"/>
  <c r="C53"/>
  <c r="B53"/>
  <c r="F53" s="1"/>
  <c r="E52"/>
  <c r="D52"/>
  <c r="C52"/>
  <c r="B52"/>
  <c r="F52" s="1"/>
  <c r="E51"/>
  <c r="D51"/>
  <c r="C51"/>
  <c r="B51"/>
  <c r="F51" s="1"/>
  <c r="E50"/>
  <c r="D50"/>
  <c r="C50"/>
  <c r="B50"/>
  <c r="F50" s="1"/>
  <c r="E49"/>
  <c r="D49"/>
  <c r="C49"/>
  <c r="B49"/>
  <c r="F49" s="1"/>
  <c r="E48"/>
  <c r="D48"/>
  <c r="C48"/>
  <c r="B48"/>
  <c r="F48" s="1"/>
  <c r="E47"/>
  <c r="D47"/>
  <c r="C47"/>
  <c r="B47"/>
  <c r="F47" s="1"/>
  <c r="E46"/>
  <c r="D46"/>
  <c r="C46"/>
  <c r="B46"/>
  <c r="F46" s="1"/>
  <c r="E45"/>
  <c r="D45"/>
  <c r="C45"/>
  <c r="B45"/>
  <c r="F45" s="1"/>
  <c r="E44"/>
  <c r="D44"/>
  <c r="C44"/>
  <c r="B44"/>
  <c r="F44" s="1"/>
  <c r="E43"/>
  <c r="D43"/>
  <c r="C43"/>
  <c r="B43"/>
  <c r="F43" s="1"/>
  <c r="E42"/>
  <c r="D42"/>
  <c r="C42"/>
  <c r="B42"/>
  <c r="F42" s="1"/>
  <c r="E41"/>
  <c r="D41"/>
  <c r="C41"/>
  <c r="B41"/>
  <c r="F41" s="1"/>
  <c r="E40"/>
  <c r="D40"/>
  <c r="C40"/>
  <c r="B40"/>
  <c r="F40" s="1"/>
  <c r="E39"/>
  <c r="D39"/>
  <c r="C39"/>
  <c r="B39"/>
  <c r="F39" s="1"/>
  <c r="E38"/>
  <c r="D38"/>
  <c r="C38"/>
  <c r="B38"/>
  <c r="F38" s="1"/>
  <c r="E37"/>
  <c r="D37"/>
  <c r="C37"/>
  <c r="B37"/>
  <c r="F37" s="1"/>
  <c r="E36"/>
  <c r="D36"/>
  <c r="C36"/>
  <c r="B36"/>
  <c r="F36" s="1"/>
  <c r="E35"/>
  <c r="D35"/>
  <c r="C35"/>
  <c r="B35"/>
  <c r="F35" s="1"/>
  <c r="E34"/>
  <c r="D34"/>
  <c r="C34"/>
  <c r="B34"/>
  <c r="F34" s="1"/>
  <c r="E33"/>
  <c r="D33"/>
  <c r="C33"/>
  <c r="B33"/>
  <c r="F33" s="1"/>
  <c r="E32"/>
  <c r="D32"/>
  <c r="C32"/>
  <c r="B32"/>
  <c r="F32" s="1"/>
  <c r="E31"/>
  <c r="D31"/>
  <c r="C31"/>
  <c r="B31"/>
  <c r="F31" s="1"/>
  <c r="E30"/>
  <c r="D30"/>
  <c r="C30"/>
  <c r="B30"/>
  <c r="F30" s="1"/>
  <c r="E29"/>
  <c r="D29"/>
  <c r="C29"/>
  <c r="B29"/>
  <c r="F29" s="1"/>
  <c r="E28"/>
  <c r="D28"/>
  <c r="C28"/>
  <c r="B28"/>
  <c r="F28" s="1"/>
  <c r="E27"/>
  <c r="D27"/>
  <c r="C27"/>
  <c r="B27"/>
  <c r="F27" s="1"/>
  <c r="E26"/>
  <c r="D26"/>
  <c r="C26"/>
  <c r="B26"/>
  <c r="F26" s="1"/>
  <c r="E25"/>
  <c r="D25"/>
  <c r="C25"/>
  <c r="B25"/>
  <c r="F25" s="1"/>
  <c r="E24"/>
  <c r="D24"/>
  <c r="C24"/>
  <c r="B24"/>
  <c r="F24" s="1"/>
  <c r="E23"/>
  <c r="D23"/>
  <c r="C23"/>
  <c r="B23"/>
  <c r="F23" s="1"/>
  <c r="E22"/>
  <c r="D22"/>
  <c r="C22"/>
  <c r="B22"/>
  <c r="F22" s="1"/>
  <c r="E21"/>
  <c r="D21"/>
  <c r="C21"/>
  <c r="B21"/>
  <c r="F21" s="1"/>
  <c r="E20"/>
  <c r="D20"/>
  <c r="C20"/>
  <c r="B20"/>
  <c r="F20" s="1"/>
  <c r="E19"/>
  <c r="D19"/>
  <c r="C19"/>
  <c r="B19"/>
  <c r="F19" s="1"/>
  <c r="E18"/>
  <c r="D18"/>
  <c r="C18"/>
  <c r="B18"/>
  <c r="F18" s="1"/>
  <c r="E17"/>
  <c r="D17"/>
  <c r="C17"/>
  <c r="B17"/>
  <c r="F17" s="1"/>
  <c r="E16"/>
  <c r="D16"/>
  <c r="C16"/>
  <c r="B16"/>
  <c r="F16" s="1"/>
  <c r="E15"/>
  <c r="D15"/>
  <c r="C15"/>
  <c r="B15"/>
  <c r="F15" s="1"/>
  <c r="V14"/>
  <c r="E14"/>
  <c r="D14"/>
  <c r="C14"/>
  <c r="B14"/>
  <c r="F14" s="1"/>
  <c r="V13"/>
  <c r="E13"/>
  <c r="D13"/>
  <c r="C13"/>
  <c r="B13"/>
  <c r="F13" s="1"/>
  <c r="V12"/>
  <c r="F12"/>
  <c r="E12"/>
  <c r="D12"/>
  <c r="C12"/>
  <c r="B12"/>
  <c r="F6"/>
  <c r="O1"/>
  <c r="N4"/>
  <c r="N5"/>
  <c r="N3"/>
  <c r="N2"/>
  <c r="N6"/>
  <c r="N8"/>
  <c r="N7"/>
  <c r="O6" l="1"/>
  <c r="U6"/>
  <c r="O7"/>
  <c r="U7"/>
  <c r="G1010"/>
  <c r="G10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1008"/>
  <c r="G1004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1009"/>
  <c r="G1007"/>
  <c r="G1005"/>
  <c r="G1003"/>
  <c r="G1001"/>
  <c r="G999"/>
  <c r="G997"/>
  <c r="G995"/>
  <c r="G993"/>
  <c r="G991"/>
  <c r="G989"/>
  <c r="G987"/>
  <c r="G985"/>
  <c r="G983"/>
  <c r="G981"/>
  <c r="G979"/>
  <c r="G977"/>
  <c r="G975"/>
  <c r="G973"/>
  <c r="G971"/>
  <c r="G969"/>
  <c r="G967"/>
  <c r="G965"/>
  <c r="G963"/>
  <c r="G961"/>
  <c r="G959"/>
  <c r="G957"/>
  <c r="G955"/>
  <c r="G953"/>
  <c r="G951"/>
  <c r="G949"/>
  <c r="G947"/>
  <c r="G945"/>
  <c r="G943"/>
  <c r="G941"/>
  <c r="G939"/>
  <c r="G937"/>
  <c r="G935"/>
  <c r="G933"/>
  <c r="G931"/>
  <c r="G929"/>
  <c r="G927"/>
  <c r="G925"/>
  <c r="G923"/>
  <c r="G921"/>
  <c r="G919"/>
  <c r="G917"/>
  <c r="G915"/>
  <c r="G913"/>
  <c r="G911"/>
  <c r="G909"/>
  <c r="G907"/>
  <c r="G905"/>
  <c r="G903"/>
  <c r="G901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61"/>
  <c r="G757"/>
  <c r="G753"/>
  <c r="G749"/>
  <c r="G745"/>
  <c r="G741"/>
  <c r="G737"/>
  <c r="G733"/>
  <c r="G729"/>
  <c r="G725"/>
  <c r="G721"/>
  <c r="G717"/>
  <c r="G713"/>
  <c r="G709"/>
  <c r="G808"/>
  <c r="G801"/>
  <c r="G792"/>
  <c r="G785"/>
  <c r="G776"/>
  <c r="G769"/>
  <c r="G754"/>
  <c r="G746"/>
  <c r="G738"/>
  <c r="G730"/>
  <c r="G722"/>
  <c r="G714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502"/>
  <c r="G498"/>
  <c r="G494"/>
  <c r="G490"/>
  <c r="G486"/>
  <c r="G482"/>
  <c r="G478"/>
  <c r="G474"/>
  <c r="G470"/>
  <c r="G466"/>
  <c r="G462"/>
  <c r="G458"/>
  <c r="G454"/>
  <c r="G809"/>
  <c r="G800"/>
  <c r="G793"/>
  <c r="G784"/>
  <c r="G777"/>
  <c r="G768"/>
  <c r="G758"/>
  <c r="G750"/>
  <c r="G742"/>
  <c r="G734"/>
  <c r="G726"/>
  <c r="G718"/>
  <c r="G710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900"/>
  <c r="G897"/>
  <c r="G892"/>
  <c r="G889"/>
  <c r="G884"/>
  <c r="G881"/>
  <c r="G876"/>
  <c r="G873"/>
  <c r="G868"/>
  <c r="G865"/>
  <c r="G860"/>
  <c r="G857"/>
  <c r="G852"/>
  <c r="G849"/>
  <c r="G844"/>
  <c r="G841"/>
  <c r="G836"/>
  <c r="G833"/>
  <c r="G828"/>
  <c r="G825"/>
  <c r="G820"/>
  <c r="G817"/>
  <c r="G812"/>
  <c r="G797"/>
  <c r="G780"/>
  <c r="G765"/>
  <c r="G449"/>
  <c r="G441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896"/>
  <c r="G893"/>
  <c r="G888"/>
  <c r="G885"/>
  <c r="G880"/>
  <c r="G877"/>
  <c r="G872"/>
  <c r="G869"/>
  <c r="G864"/>
  <c r="G861"/>
  <c r="G856"/>
  <c r="G853"/>
  <c r="G848"/>
  <c r="G845"/>
  <c r="G840"/>
  <c r="G837"/>
  <c r="G832"/>
  <c r="G829"/>
  <c r="G824"/>
  <c r="G821"/>
  <c r="G816"/>
  <c r="G813"/>
  <c r="G796"/>
  <c r="G781"/>
  <c r="G764"/>
  <c r="G445"/>
  <c r="G437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G23"/>
  <c r="G788"/>
  <c r="G759"/>
  <c r="G755"/>
  <c r="G751"/>
  <c r="G747"/>
  <c r="G743"/>
  <c r="G739"/>
  <c r="G735"/>
  <c r="G731"/>
  <c r="G727"/>
  <c r="G723"/>
  <c r="G719"/>
  <c r="G715"/>
  <c r="G711"/>
  <c r="G707"/>
  <c r="G705"/>
  <c r="G703"/>
  <c r="G701"/>
  <c r="G699"/>
  <c r="G697"/>
  <c r="G695"/>
  <c r="G693"/>
  <c r="G691"/>
  <c r="G689"/>
  <c r="G687"/>
  <c r="G685"/>
  <c r="G683"/>
  <c r="G681"/>
  <c r="G679"/>
  <c r="G677"/>
  <c r="G675"/>
  <c r="G673"/>
  <c r="G671"/>
  <c r="G669"/>
  <c r="G667"/>
  <c r="G665"/>
  <c r="G663"/>
  <c r="G661"/>
  <c r="G659"/>
  <c r="G657"/>
  <c r="G655"/>
  <c r="G653"/>
  <c r="G651"/>
  <c r="G649"/>
  <c r="G647"/>
  <c r="G645"/>
  <c r="G643"/>
  <c r="G641"/>
  <c r="G639"/>
  <c r="G637"/>
  <c r="G635"/>
  <c r="G633"/>
  <c r="G631"/>
  <c r="G629"/>
  <c r="G627"/>
  <c r="G625"/>
  <c r="G623"/>
  <c r="G621"/>
  <c r="G619"/>
  <c r="G617"/>
  <c r="G615"/>
  <c r="G613"/>
  <c r="G611"/>
  <c r="G609"/>
  <c r="G607"/>
  <c r="G605"/>
  <c r="G603"/>
  <c r="G601"/>
  <c r="G599"/>
  <c r="G597"/>
  <c r="G595"/>
  <c r="G593"/>
  <c r="G591"/>
  <c r="G589"/>
  <c r="G587"/>
  <c r="G585"/>
  <c r="G583"/>
  <c r="G581"/>
  <c r="G579"/>
  <c r="G577"/>
  <c r="G575"/>
  <c r="G573"/>
  <c r="G571"/>
  <c r="G569"/>
  <c r="G567"/>
  <c r="G565"/>
  <c r="G563"/>
  <c r="G561"/>
  <c r="G559"/>
  <c r="G557"/>
  <c r="G555"/>
  <c r="G553"/>
  <c r="G551"/>
  <c r="G549"/>
  <c r="G547"/>
  <c r="G545"/>
  <c r="G543"/>
  <c r="G541"/>
  <c r="G539"/>
  <c r="G537"/>
  <c r="G535"/>
  <c r="G533"/>
  <c r="G531"/>
  <c r="G529"/>
  <c r="G527"/>
  <c r="G525"/>
  <c r="G523"/>
  <c r="G521"/>
  <c r="G519"/>
  <c r="G517"/>
  <c r="G515"/>
  <c r="G513"/>
  <c r="G511"/>
  <c r="G509"/>
  <c r="G507"/>
  <c r="G505"/>
  <c r="G503"/>
  <c r="G501"/>
  <c r="G499"/>
  <c r="G497"/>
  <c r="G495"/>
  <c r="G493"/>
  <c r="G491"/>
  <c r="G489"/>
  <c r="G487"/>
  <c r="G485"/>
  <c r="G483"/>
  <c r="G481"/>
  <c r="G479"/>
  <c r="G477"/>
  <c r="G475"/>
  <c r="G473"/>
  <c r="G471"/>
  <c r="G469"/>
  <c r="G467"/>
  <c r="G465"/>
  <c r="G463"/>
  <c r="G461"/>
  <c r="G459"/>
  <c r="G457"/>
  <c r="G455"/>
  <c r="G453"/>
  <c r="G451"/>
  <c r="G447"/>
  <c r="G443"/>
  <c r="G439"/>
  <c r="G435"/>
  <c r="G164"/>
  <c r="G156"/>
  <c r="G148"/>
  <c r="G140"/>
  <c r="G132"/>
  <c r="G124"/>
  <c r="G116"/>
  <c r="G108"/>
  <c r="G100"/>
  <c r="G92"/>
  <c r="G84"/>
  <c r="G76"/>
  <c r="G68"/>
  <c r="G60"/>
  <c r="G52"/>
  <c r="G41"/>
  <c r="G789"/>
  <c r="G762"/>
  <c r="G760"/>
  <c r="G756"/>
  <c r="G752"/>
  <c r="G748"/>
  <c r="G744"/>
  <c r="G740"/>
  <c r="G736"/>
  <c r="G732"/>
  <c r="G728"/>
  <c r="G724"/>
  <c r="G720"/>
  <c r="G716"/>
  <c r="G712"/>
  <c r="G708"/>
  <c r="G450"/>
  <c r="G446"/>
  <c r="G442"/>
  <c r="G438"/>
  <c r="G434"/>
  <c r="G432"/>
  <c r="G430"/>
  <c r="G428"/>
  <c r="G426"/>
  <c r="G424"/>
  <c r="G422"/>
  <c r="G420"/>
  <c r="G418"/>
  <c r="G416"/>
  <c r="G414"/>
  <c r="G412"/>
  <c r="G410"/>
  <c r="G408"/>
  <c r="G406"/>
  <c r="G404"/>
  <c r="G402"/>
  <c r="G400"/>
  <c r="G398"/>
  <c r="G396"/>
  <c r="G394"/>
  <c r="G392"/>
  <c r="G390"/>
  <c r="G388"/>
  <c r="G386"/>
  <c r="G384"/>
  <c r="G382"/>
  <c r="G380"/>
  <c r="G378"/>
  <c r="G376"/>
  <c r="G374"/>
  <c r="G372"/>
  <c r="G370"/>
  <c r="G368"/>
  <c r="G366"/>
  <c r="G364"/>
  <c r="G362"/>
  <c r="G360"/>
  <c r="G358"/>
  <c r="G356"/>
  <c r="G354"/>
  <c r="G352"/>
  <c r="G350"/>
  <c r="G348"/>
  <c r="G346"/>
  <c r="G344"/>
  <c r="G342"/>
  <c r="G340"/>
  <c r="G338"/>
  <c r="G336"/>
  <c r="G334"/>
  <c r="G332"/>
  <c r="G330"/>
  <c r="G328"/>
  <c r="G326"/>
  <c r="G324"/>
  <c r="G322"/>
  <c r="G320"/>
  <c r="G318"/>
  <c r="G316"/>
  <c r="G314"/>
  <c r="G312"/>
  <c r="G310"/>
  <c r="G308"/>
  <c r="G306"/>
  <c r="G304"/>
  <c r="G302"/>
  <c r="G300"/>
  <c r="G298"/>
  <c r="G296"/>
  <c r="G294"/>
  <c r="G292"/>
  <c r="G290"/>
  <c r="G288"/>
  <c r="G286"/>
  <c r="G284"/>
  <c r="G282"/>
  <c r="G280"/>
  <c r="G278"/>
  <c r="G276"/>
  <c r="G274"/>
  <c r="G272"/>
  <c r="G270"/>
  <c r="G268"/>
  <c r="G266"/>
  <c r="G264"/>
  <c r="G262"/>
  <c r="G260"/>
  <c r="G258"/>
  <c r="G256"/>
  <c r="G254"/>
  <c r="G252"/>
  <c r="G250"/>
  <c r="G248"/>
  <c r="G246"/>
  <c r="G244"/>
  <c r="G242"/>
  <c r="G240"/>
  <c r="G238"/>
  <c r="G236"/>
  <c r="G234"/>
  <c r="G232"/>
  <c r="G230"/>
  <c r="G228"/>
  <c r="G226"/>
  <c r="G224"/>
  <c r="G222"/>
  <c r="G220"/>
  <c r="G218"/>
  <c r="G216"/>
  <c r="G214"/>
  <c r="G212"/>
  <c r="G210"/>
  <c r="G208"/>
  <c r="G206"/>
  <c r="G204"/>
  <c r="G202"/>
  <c r="G200"/>
  <c r="G198"/>
  <c r="G196"/>
  <c r="G194"/>
  <c r="G192"/>
  <c r="G190"/>
  <c r="G188"/>
  <c r="G186"/>
  <c r="G184"/>
  <c r="G182"/>
  <c r="G180"/>
  <c r="G178"/>
  <c r="G176"/>
  <c r="G174"/>
  <c r="G172"/>
  <c r="G170"/>
  <c r="G168"/>
  <c r="G160"/>
  <c r="G152"/>
  <c r="G144"/>
  <c r="G136"/>
  <c r="G128"/>
  <c r="G120"/>
  <c r="G112"/>
  <c r="G104"/>
  <c r="G96"/>
  <c r="G88"/>
  <c r="G80"/>
  <c r="G72"/>
  <c r="G64"/>
  <c r="G56"/>
  <c r="G48"/>
  <c r="G45"/>
  <c r="G42"/>
  <c r="G36"/>
  <c r="G24"/>
  <c r="G21"/>
  <c r="G773"/>
  <c r="G44"/>
  <c r="G28"/>
  <c r="G26"/>
  <c r="G17"/>
  <c r="G13"/>
  <c r="U2"/>
  <c r="G805"/>
  <c r="G157"/>
  <c r="G149"/>
  <c r="G137"/>
  <c r="G129"/>
  <c r="G121"/>
  <c r="G117"/>
  <c r="G109"/>
  <c r="G101"/>
  <c r="G93"/>
  <c r="G81"/>
  <c r="G73"/>
  <c r="G69"/>
  <c r="G61"/>
  <c r="G18"/>
  <c r="G14"/>
  <c r="G772"/>
  <c r="G40"/>
  <c r="G37"/>
  <c r="G30"/>
  <c r="G22"/>
  <c r="G19"/>
  <c r="G15"/>
  <c r="O2"/>
  <c r="G804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38"/>
  <c r="G33"/>
  <c r="G25"/>
  <c r="G20"/>
  <c r="G16"/>
  <c r="G12"/>
  <c r="G165"/>
  <c r="G161"/>
  <c r="G153"/>
  <c r="G145"/>
  <c r="G141"/>
  <c r="G133"/>
  <c r="G125"/>
  <c r="G113"/>
  <c r="G105"/>
  <c r="G97"/>
  <c r="G89"/>
  <c r="G85"/>
  <c r="G77"/>
  <c r="G65"/>
  <c r="G57"/>
  <c r="G53"/>
  <c r="G49"/>
  <c r="G34"/>
  <c r="G32"/>
  <c r="G29"/>
  <c r="U3"/>
  <c r="O3"/>
  <c r="U4"/>
  <c r="O4"/>
  <c r="O5"/>
  <c r="U5"/>
  <c r="O8"/>
  <c r="U8"/>
  <c r="J5" i="2"/>
  <c r="F6"/>
  <c r="E7"/>
  <c r="H7"/>
  <c r="D7"/>
  <c r="H6"/>
  <c r="I6"/>
  <c r="D6"/>
  <c r="F7"/>
  <c r="G6"/>
  <c r="G7"/>
  <c r="I7"/>
  <c r="E6"/>
  <c r="P8" i="1" l="1"/>
  <c r="Q7"/>
  <c r="K5" i="2"/>
  <c r="P3" i="1"/>
  <c r="P2"/>
  <c r="P7"/>
  <c r="P5"/>
  <c r="Q5"/>
  <c r="P4"/>
  <c r="P6"/>
  <c r="J7" i="2"/>
  <c r="J6"/>
  <c r="L5" l="1"/>
  <c r="K7"/>
  <c r="K6"/>
  <c r="M5" l="1"/>
  <c r="L7"/>
  <c r="L6"/>
  <c r="N5" l="1"/>
  <c r="M7"/>
  <c r="M6"/>
  <c r="O5" l="1"/>
  <c r="N6"/>
  <c r="N7"/>
  <c r="P5" l="1"/>
  <c r="O6"/>
  <c r="O7"/>
  <c r="Q5" l="1"/>
  <c r="P6"/>
  <c r="P7"/>
  <c r="R5" l="1"/>
  <c r="Q6"/>
  <c r="Q7"/>
  <c r="S5" l="1"/>
  <c r="R6"/>
  <c r="R7"/>
  <c r="T5" l="1"/>
  <c r="S7"/>
  <c r="S6"/>
  <c r="U5" l="1"/>
  <c r="T6"/>
  <c r="T7"/>
  <c r="V5" l="1"/>
  <c r="U7"/>
  <c r="U6"/>
  <c r="W5" l="1"/>
  <c r="V7"/>
  <c r="V6"/>
  <c r="X5" l="1"/>
  <c r="W7"/>
  <c r="W6"/>
  <c r="Y5" l="1"/>
  <c r="X6"/>
  <c r="X7"/>
  <c r="Z5" l="1"/>
  <c r="Y7"/>
  <c r="Y6"/>
  <c r="AA5" l="1"/>
  <c r="Z6"/>
  <c r="Z7"/>
  <c r="AB5" l="1"/>
  <c r="AA6"/>
  <c r="AA7"/>
  <c r="AC5" l="1"/>
  <c r="AB6"/>
  <c r="AB7"/>
  <c r="AD5" l="1"/>
  <c r="AC7"/>
  <c r="AC6"/>
  <c r="AE5" l="1"/>
  <c r="AD6"/>
  <c r="AD7"/>
  <c r="AF5" l="1"/>
  <c r="AE7"/>
  <c r="AE6"/>
  <c r="AG5" l="1"/>
  <c r="AF6"/>
  <c r="AF7"/>
  <c r="AH5" l="1"/>
  <c r="AG7"/>
  <c r="AG6"/>
  <c r="AI5" l="1"/>
  <c r="AH7"/>
  <c r="AH6"/>
  <c r="AJ5" l="1"/>
  <c r="AI7"/>
  <c r="AI6"/>
  <c r="AK5" l="1"/>
  <c r="AJ6"/>
  <c r="AJ7"/>
  <c r="AL5" l="1"/>
  <c r="AK7"/>
  <c r="AK6"/>
  <c r="AM5" l="1"/>
  <c r="AL6"/>
  <c r="AL7"/>
  <c r="AN5" l="1"/>
  <c r="AM6"/>
  <c r="AM7"/>
  <c r="AO5" l="1"/>
  <c r="AN6"/>
  <c r="AN7"/>
  <c r="AP5" l="1"/>
  <c r="AP7"/>
  <c r="AP6"/>
  <c r="AO7"/>
  <c r="AO6"/>
</calcChain>
</file>

<file path=xl/sharedStrings.xml><?xml version="1.0" encoding="utf-8"?>
<sst xmlns="http://schemas.openxmlformats.org/spreadsheetml/2006/main" count="2312" uniqueCount="1278">
  <si>
    <t>BACKLOG</t>
  </si>
  <si>
    <t>STORIES, TASKS / RELEASE</t>
  </si>
  <si>
    <r>
      <rPr>
        <b/>
        <sz val="10"/>
        <color theme="0"/>
        <rFont val="Arial"/>
        <family val="2"/>
      </rPr>
      <t>Progress</t>
    </r>
    <r>
      <rPr>
        <sz val="10"/>
        <color theme="0"/>
        <rFont val="Arial"/>
        <family val="2"/>
      </rPr>
      <t xml:space="preserve">
</t>
    </r>
    <r>
      <rPr>
        <sz val="8"/>
        <color theme="0"/>
        <rFont val="Arial"/>
        <family val="2"/>
      </rPr>
      <t>subset%
all%</t>
    </r>
  </si>
  <si>
    <t>Progress</t>
  </si>
  <si>
    <t>Target Week</t>
  </si>
  <si>
    <t>Week of closure or appling</t>
  </si>
  <si>
    <t>Processed O/N</t>
  </si>
  <si>
    <t>To be counted</t>
  </si>
  <si>
    <t>Target Sprint / Week</t>
  </si>
  <si>
    <t>Ref</t>
  </si>
  <si>
    <t>Type / Module</t>
  </si>
  <si>
    <t>Story Description</t>
  </si>
  <si>
    <t>Feature/Project</t>
  </si>
  <si>
    <t>Priority</t>
  </si>
  <si>
    <t>Points</t>
  </si>
  <si>
    <t>Target Date</t>
  </si>
  <si>
    <t>Date reviewed</t>
  </si>
  <si>
    <t>Status</t>
  </si>
  <si>
    <t>Closure or Applied Date</t>
  </si>
  <si>
    <t>Task/Comment</t>
  </si>
  <si>
    <t>Team/Contact</t>
  </si>
  <si>
    <t>LOG</t>
  </si>
  <si>
    <t>S1</t>
  </si>
  <si>
    <t>US</t>
  </si>
  <si>
    <t>Story 1 description</t>
  </si>
  <si>
    <t>Feature 1</t>
  </si>
  <si>
    <t>+ Do something 1 (done at date 1)</t>
  </si>
  <si>
    <t xml:space="preserve">+ Status changed to 'BACKLOG' (@ 14/07/2017) by AFIF, HASSAN |_x000D_
+ Status changed to 'In progress' (@ 14/07/2017) by AFIF, HASSAN |_x000D_
+ Status changed to 'Closed' (@ 14/07/2017) by AFIF, HASSAN |_x000D_
+ Status changed to 'BACKLOG' (@ 14/07/2017) by AFIF, HASSAN |_x000D_
</t>
  </si>
  <si>
    <t xml:space="preserve"> </t>
  </si>
  <si>
    <t>S2</t>
  </si>
  <si>
    <t>Spike</t>
  </si>
  <si>
    <t>Story 2 description</t>
  </si>
  <si>
    <t>1</t>
  </si>
  <si>
    <t>Canceled</t>
  </si>
  <si>
    <t>+ Do something 1 (done at date 3)
+ Do something 1 (done at date 4)
=&gt; Do something 5</t>
  </si>
  <si>
    <t xml:space="preserve">+ Status changed to 'In progress' (@ 13/04/2017)
+ Status changed to 'N/A' (@ 13/04/2017)
+ Status changed to 'Suspended' (@ 13/04/2017)
+ Status changed to 'Not started' (@ 13/04/2017)
+ Status changed to 'In progress' (@ 13/04/2017)
</t>
  </si>
  <si>
    <t>S3</t>
  </si>
  <si>
    <t>Story 3 description</t>
  </si>
  <si>
    <t>Feature 2</t>
  </si>
  <si>
    <t>Closed</t>
  </si>
  <si>
    <t>+ Do something 1 (done at date 4)
=&gt; Do something 5</t>
  </si>
  <si>
    <t xml:space="preserve">+ Status changed to 'Closed' (@ 4/16/2017) | _x000D_
</t>
  </si>
  <si>
    <t>S4</t>
  </si>
  <si>
    <t>+ Status changed to 'Closed' (@ 4/17/2017) | _x000D_
+ New reviewed date: '2/17/2017' (@ 4/17/2017) | _x000D_
+ New reviewed date: '5/17/2017' (@ 4/17/2017) | _x000D_
+ New reviewed date: '17/04/2017' (@ 17/04/2017) | _x000D_
+ Status changed to 'Not started' (@ 4/16/2017) | _x000D_
+ Status changed to 'Closed' (@ 4/16/2017) | _x000D_
+ Status changed to 'In progress' (@ 4/16/2017) | _x000D_
+ New reviewed date: '26/04/2017' (@ 13/04/2017) | 
+ Status changed to 'Not started' (@ 13/04/2017) | 
+ Status changed to 'Closed' (@ 13/04/2017) | 
+ Status changed to 'In progress' (@ 13/04/2017) | 
+ Status changed to 'Closed' (@ 13/04/2017) 
+ Status changed to 'In progress' (@ 13/04/2017)
+ Status changed to 'Canceled' (@ 13/04/2017)
+ Status changed to 'Suspended' (@ 13/04/2017)
+ Status changed to 'In progress' (@ 13/04/2017)
+ Status changed to 'Not started' (@ 13/04/2017)
+ Status changed to 'N/A' (@ 13/04/2017)</t>
  </si>
  <si>
    <t>S5</t>
  </si>
  <si>
    <t>Not-US</t>
  </si>
  <si>
    <t>Applied</t>
  </si>
  <si>
    <t>S6</t>
  </si>
  <si>
    <t>Feature 3</t>
  </si>
  <si>
    <t>In progress</t>
  </si>
  <si>
    <t xml:space="preserve">+ New reviewed date: '25/06/2017' (@ 19/06/2017) | _x000D_
+ New reviewed date: '15/06/2017' (@ 06/06/2017) | _x000D_
</t>
  </si>
  <si>
    <t>S7</t>
  </si>
  <si>
    <t>Feature 4</t>
  </si>
  <si>
    <t xml:space="preserve">+ Status changed to 'Closed' (@ 4/17/2017) | _x000D_
+ Status changed to 'Not started' (@ 4/17/2017) | _x000D_
</t>
  </si>
  <si>
    <t>S8</t>
  </si>
  <si>
    <t xml:space="preserve">+ New reviewed date: '30/06/2017' (@ 28/06/2017) by AFIF, HASSAN |_x000D_
+ New reviewed date: '22/06/2017' (@ 19/06/2017) | _x000D_
+ New reviewed date: '09/06/2017' (@ 06/06/2017) | _x000D_
</t>
  </si>
  <si>
    <t>S9</t>
  </si>
  <si>
    <t>TS</t>
  </si>
  <si>
    <t>S10</t>
  </si>
  <si>
    <t>Epic</t>
  </si>
  <si>
    <t xml:space="preserve">+ New reviewed date: '17/07/2017' (@ 28/06/2017) by AFIF, HASSAN |_x000D_
+ New reviewed date: '4/17/2017' (@ 4/17/2017) | _x000D_
</t>
  </si>
  <si>
    <t>S11</t>
  </si>
  <si>
    <t>Not started</t>
  </si>
  <si>
    <t xml:space="preserve">+ New reviewed date: '4/17/2017' (@ 4/17/2017) | _x000D_
</t>
  </si>
  <si>
    <t>S12</t>
  </si>
  <si>
    <t xml:space="preserve">+ Status changed to 'In progress' (@ 04/07/2017) by AFIF, HASSAN |_x000D_
</t>
  </si>
  <si>
    <t>S13</t>
  </si>
  <si>
    <t xml:space="preserve">+ Status changed to 'Not started' (@ 4/17/2017) | _x000D_
</t>
  </si>
  <si>
    <t>S14</t>
  </si>
  <si>
    <t>S15</t>
  </si>
  <si>
    <t xml:space="preserve">+ Status changed to 'BACKLOG' (@ 14/07/2017) by AFIF, HASSAN |_x000D_
</t>
  </si>
  <si>
    <t>S16</t>
  </si>
  <si>
    <t>S17</t>
  </si>
  <si>
    <t>S18</t>
  </si>
  <si>
    <t xml:space="preserve">+ New reviewed date: '21/06/2017' (@ 19/06/2017) | _x000D_
+ Status changed to 'In progress' (@ 19/06/2017) | _x000D_
</t>
  </si>
  <si>
    <t>S19</t>
  </si>
  <si>
    <t xml:space="preserve">+ New reviewed date: '30/06/2017' (@ 19/06/2017) | _x000D_
</t>
  </si>
  <si>
    <t>S20</t>
  </si>
  <si>
    <t xml:space="preserve">+ Status changed to 'BACKLOG' (@ 14/07/2017) by AFIF, HASSAN |_x000D_
+ Status changed to 'In progress' (@ 22/06/2017) | _x000D_
</t>
  </si>
  <si>
    <t>S21</t>
  </si>
  <si>
    <t xml:space="preserve">+ Status changed to 'Applied' (@ 19/06/2017) | _x000D_
</t>
  </si>
  <si>
    <t>S22</t>
  </si>
  <si>
    <t>S23</t>
  </si>
  <si>
    <t>S24</t>
  </si>
  <si>
    <t>S25</t>
  </si>
  <si>
    <t>S26</t>
  </si>
  <si>
    <t>Deployment Story</t>
  </si>
  <si>
    <t>S27</t>
  </si>
  <si>
    <t xml:space="preserve">+ New reviewed date: '23/06/2017' (@ 19/06/2017) | _x000D_
</t>
  </si>
  <si>
    <t>S28</t>
  </si>
  <si>
    <t xml:space="preserve">+ New reviewed date: '01/07/2017' (@ 19/06/2017) | _x000D_
+ New reviewed date: '4/17/2017' (@ 4/17/2017) | _x000D_
</t>
  </si>
  <si>
    <t>S29</t>
  </si>
  <si>
    <t>S30</t>
  </si>
  <si>
    <t>S31</t>
  </si>
  <si>
    <t xml:space="preserve">+ Status changed to 'Applied' (@ 4/17/2017) | _x000D_
</t>
  </si>
  <si>
    <t>S32</t>
  </si>
  <si>
    <t>S33</t>
  </si>
  <si>
    <t xml:space="preserve">+ Status changed to 'In progress' (@ 08/07/2017) by AFIF, HASSAN |_x000D_
</t>
  </si>
  <si>
    <t>S34</t>
  </si>
  <si>
    <t>S35</t>
  </si>
  <si>
    <t>S36</t>
  </si>
  <si>
    <t>S37</t>
  </si>
  <si>
    <t>S38</t>
  </si>
  <si>
    <t xml:space="preserve">+ Status changed to 'Not started' (@ 22/06/2017) | _x000D_
</t>
  </si>
  <si>
    <t>S39</t>
  </si>
  <si>
    <t xml:space="preserve">+ Status changed to 'In progress' (@ 18/04/2017) | _x000D_
</t>
  </si>
  <si>
    <t>S40</t>
  </si>
  <si>
    <t>S41</t>
  </si>
  <si>
    <t xml:space="preserve">+ Status changed to 'In progress' (@ 23/06/2017) by AFIF, HASSAN |_x000D_
+ Status changed to 'Suspended' (@ 23/06/2017) | by AFIF, HASSAN_x000D_
</t>
  </si>
  <si>
    <t>S42</t>
  </si>
  <si>
    <t>S43</t>
  </si>
  <si>
    <t xml:space="preserve">+ Status changed to 'Canceled' (@ 23/06/2017) | _x000D_
</t>
  </si>
  <si>
    <t>S44</t>
  </si>
  <si>
    <t>S45</t>
  </si>
  <si>
    <t>S46</t>
  </si>
  <si>
    <t xml:space="preserve">+ New reviewed date: '31/9' (@ 22/06/2017) | _x000D_
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</si>
  <si>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</si>
  <si>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</si>
  <si>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</si>
  <si>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</si>
  <si>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</si>
  <si>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</si>
  <si>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</si>
  <si>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</si>
  <si>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</si>
  <si>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</si>
  <si>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</si>
  <si>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</si>
  <si>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</si>
  <si>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</si>
  <si>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</si>
  <si>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</si>
  <si>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</si>
  <si>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</si>
  <si>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</si>
  <si>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</si>
  <si>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</si>
  <si>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</si>
  <si>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</si>
  <si>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</si>
  <si>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</si>
  <si>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</si>
  <si>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</si>
  <si>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</si>
  <si>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</si>
  <si>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</si>
  <si>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</si>
  <si>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</si>
  <si>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</si>
  <si>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</si>
  <si>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</si>
  <si>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</si>
  <si>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</si>
  <si>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</si>
  <si>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</si>
  <si>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</si>
  <si>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</si>
  <si>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</si>
  <si>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</si>
  <si>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</si>
  <si>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</si>
  <si>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</si>
  <si>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</si>
  <si>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</si>
  <si>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</si>
  <si>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</si>
  <si>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</si>
  <si>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</si>
  <si>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</si>
  <si>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</si>
  <si>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</si>
  <si>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</si>
  <si>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</si>
  <si>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</si>
  <si>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</si>
  <si>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</si>
  <si>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</si>
  <si>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</si>
  <si>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</si>
  <si>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</si>
  <si>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</si>
  <si>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</si>
  <si>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</si>
  <si>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</si>
  <si>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</si>
  <si>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</si>
  <si>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</si>
  <si>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</si>
  <si>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</si>
  <si>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</si>
  <si>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</si>
  <si>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</si>
  <si>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</si>
  <si>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</si>
  <si>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</si>
  <si>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</si>
  <si>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</si>
  <si>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</si>
  <si>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</si>
  <si>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</si>
  <si>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</si>
  <si>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</si>
  <si>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</si>
  <si>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</si>
  <si>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</si>
  <si>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</si>
  <si>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</si>
  <si>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</si>
  <si>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</si>
  <si>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</si>
  <si>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</si>
  <si>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</si>
  <si>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</si>
  <si>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</si>
  <si>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</si>
  <si>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</si>
  <si>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</si>
  <si>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</si>
  <si>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</si>
  <si>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</si>
  <si>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</si>
  <si>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</si>
  <si>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</si>
  <si>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</si>
  <si>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</si>
  <si>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</si>
  <si>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</si>
  <si>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</si>
  <si>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</si>
  <si>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</si>
  <si>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</si>
  <si>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</si>
  <si>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</si>
  <si>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</si>
  <si>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</si>
  <si>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</si>
  <si>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</si>
  <si>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</si>
  <si>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</si>
  <si>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</si>
  <si>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</si>
  <si>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</si>
  <si>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</si>
  <si>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</si>
  <si>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</si>
  <si>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</si>
  <si>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</si>
  <si>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</si>
  <si>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</si>
  <si>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</si>
  <si>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</si>
  <si>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</si>
  <si>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</si>
  <si>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</si>
  <si>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</si>
  <si>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</si>
  <si>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</si>
  <si>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</si>
  <si>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</si>
  <si>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</si>
  <si>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</si>
  <si>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</si>
  <si>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</si>
  <si>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</si>
  <si>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</si>
  <si>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</si>
  <si>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</si>
  <si>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</si>
  <si>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</si>
  <si>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</si>
  <si>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</si>
  <si>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</si>
  <si>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</si>
  <si>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</si>
  <si>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</si>
  <si>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</si>
  <si>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</si>
  <si>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</si>
  <si>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</si>
  <si>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</si>
  <si>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</si>
  <si>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</si>
  <si>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</si>
  <si>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</si>
  <si>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</si>
  <si>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</si>
  <si>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</si>
  <si>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</si>
  <si>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</si>
  <si>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</si>
  <si>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</si>
  <si>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</si>
  <si>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</si>
  <si>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</si>
  <si>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</si>
  <si>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</si>
  <si>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</si>
  <si>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</si>
  <si>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</si>
  <si>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</si>
  <si>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</si>
  <si>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</si>
  <si>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</si>
  <si>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</si>
  <si>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</si>
  <si>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</si>
  <si>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</si>
  <si>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</si>
  <si>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</si>
  <si>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</si>
  <si>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</si>
  <si>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</si>
  <si>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</si>
  <si>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</si>
  <si>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</si>
  <si>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</si>
  <si>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</si>
  <si>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</si>
  <si>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</si>
  <si>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</si>
  <si>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</si>
  <si>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</si>
  <si>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</si>
  <si>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</si>
  <si>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</si>
  <si>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</si>
  <si>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</si>
  <si>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</si>
  <si>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</si>
  <si>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</si>
  <si>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</si>
  <si>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</si>
  <si>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</si>
  <si>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</si>
  <si>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</si>
  <si>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</si>
  <si>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</si>
  <si>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</si>
  <si>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</si>
  <si>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</si>
  <si>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</si>
  <si>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</si>
  <si>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</si>
  <si>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</si>
  <si>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</si>
  <si>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</si>
  <si>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</si>
  <si>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</si>
  <si>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</si>
  <si>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</si>
  <si>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</si>
  <si>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</si>
  <si>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</si>
  <si>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</si>
  <si>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</si>
  <si>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</si>
  <si>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</si>
  <si>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</si>
  <si>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</si>
  <si>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</si>
  <si>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</si>
  <si>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</si>
  <si>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</si>
  <si>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</si>
  <si>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</si>
  <si>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</si>
  <si>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</si>
  <si>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</si>
  <si>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</si>
  <si>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</si>
  <si>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</si>
  <si>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</si>
  <si>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</si>
  <si>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</si>
  <si>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</si>
  <si>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</si>
  <si>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</si>
  <si>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</si>
  <si>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</si>
  <si>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</si>
  <si>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</si>
  <si>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</si>
  <si>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</si>
  <si>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</si>
  <si>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</si>
  <si>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</si>
  <si>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</si>
  <si>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</si>
  <si>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</si>
  <si>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</si>
  <si>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</si>
  <si>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</si>
  <si>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</si>
  <si>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</si>
  <si>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</si>
  <si>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</si>
  <si>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</si>
  <si>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</si>
  <si>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</si>
  <si>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</si>
  <si>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</si>
  <si>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</si>
  <si>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</si>
  <si>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</si>
  <si>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</si>
  <si>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</si>
  <si>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</si>
  <si>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</si>
  <si>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</si>
  <si>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</si>
  <si>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</si>
  <si>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</si>
  <si>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</si>
  <si>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</si>
  <si>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</si>
  <si>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</si>
  <si>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</si>
  <si>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</si>
  <si>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</si>
  <si>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</si>
  <si>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</si>
  <si>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</si>
  <si>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</si>
  <si>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</si>
  <si>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</si>
  <si>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</si>
  <si>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</si>
  <si>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</si>
  <si>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</si>
  <si>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</si>
  <si>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</si>
  <si>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</si>
  <si>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</si>
  <si>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</si>
  <si>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</si>
  <si>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</si>
  <si>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</si>
  <si>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</si>
  <si>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</si>
  <si>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</si>
  <si>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</si>
  <si>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</si>
  <si>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</si>
  <si>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</si>
  <si>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</si>
  <si>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</si>
  <si>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</si>
  <si>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</si>
  <si>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</si>
  <si>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</si>
  <si>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</si>
  <si>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</si>
  <si>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</si>
  <si>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</si>
  <si>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</si>
  <si>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</si>
  <si>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</si>
  <si>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</si>
  <si>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</si>
  <si>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</si>
  <si>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</si>
  <si>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</si>
  <si>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</si>
  <si>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</si>
  <si>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</si>
  <si>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</si>
  <si>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</si>
  <si>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</si>
  <si>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</si>
  <si>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</si>
  <si>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</si>
  <si>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</si>
  <si>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</si>
  <si>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</si>
  <si>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</si>
  <si>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</si>
  <si>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</si>
  <si>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</si>
  <si>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</si>
  <si>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</si>
  <si>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</si>
  <si>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</si>
  <si>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</si>
  <si>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</si>
  <si>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</si>
  <si>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</si>
  <si>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</si>
  <si>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</si>
  <si>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</si>
  <si>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</si>
  <si>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</si>
  <si>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</si>
  <si>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</si>
  <si>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</si>
  <si>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</si>
  <si>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</si>
  <si>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</si>
  <si>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</si>
  <si>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</si>
  <si>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</si>
  <si>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</si>
  <si>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</si>
  <si>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</si>
  <si>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</si>
  <si>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</si>
  <si>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</si>
  <si>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</si>
  <si>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</si>
  <si>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</si>
  <si>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</si>
  <si>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</si>
  <si>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</si>
  <si>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</si>
  <si>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</si>
  <si>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</si>
  <si>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</si>
  <si>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</si>
  <si>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</si>
  <si>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</si>
  <si>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</si>
  <si>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</si>
  <si>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</si>
  <si>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</si>
  <si>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</si>
  <si>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</si>
  <si>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</si>
  <si>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</si>
  <si>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</si>
  <si>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</si>
  <si>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</si>
  <si>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</si>
  <si>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</si>
  <si>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</si>
  <si>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</si>
  <si>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</si>
  <si>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</si>
  <si>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</si>
  <si>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</si>
  <si>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</si>
  <si>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</si>
  <si>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</si>
  <si>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</si>
  <si>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</si>
  <si>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</si>
  <si>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</si>
  <si>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</si>
  <si>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</si>
  <si>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</si>
  <si>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</si>
  <si>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</si>
  <si>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</si>
  <si>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</si>
  <si>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</si>
  <si>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</si>
  <si>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</si>
  <si>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</si>
  <si>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</si>
  <si>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</si>
  <si>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</si>
  <si>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</si>
  <si>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</si>
  <si>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</si>
  <si>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</si>
  <si>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</si>
  <si>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</si>
  <si>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</si>
  <si>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</si>
  <si>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</si>
  <si>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</si>
  <si>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</si>
  <si>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</si>
  <si>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</si>
  <si>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</si>
  <si>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</si>
  <si>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</si>
  <si>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</si>
  <si>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</si>
  <si>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</si>
  <si>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</si>
  <si>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</si>
  <si>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</si>
  <si>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</si>
  <si>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</si>
  <si>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</si>
  <si>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</si>
  <si>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</si>
  <si>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</si>
  <si>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</si>
  <si>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</si>
  <si>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</si>
  <si>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</si>
  <si>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</si>
  <si>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</si>
  <si>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</si>
  <si>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</si>
  <si>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</si>
  <si>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</si>
  <si>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</si>
  <si>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</si>
  <si>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</si>
  <si>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</si>
  <si>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</si>
  <si>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</si>
  <si>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</si>
  <si>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</si>
  <si>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</si>
  <si>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</si>
  <si>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</si>
  <si>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</si>
  <si>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</si>
  <si>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</si>
  <si>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</si>
  <si>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</si>
  <si>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</si>
  <si>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</si>
  <si>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</si>
  <si>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</si>
  <si>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</si>
  <si>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</si>
  <si>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</si>
  <si>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</si>
  <si>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</si>
  <si>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</si>
  <si>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</si>
  <si>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</si>
  <si>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</si>
  <si>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</si>
  <si>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</si>
  <si>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</si>
  <si>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</si>
  <si>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</si>
  <si>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</si>
  <si>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</si>
  <si>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</si>
  <si>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</si>
  <si>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</si>
  <si>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</si>
  <si>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</si>
  <si>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</si>
  <si>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</si>
  <si>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</si>
  <si>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</si>
  <si>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</si>
  <si>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</si>
  <si>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</si>
  <si>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</si>
  <si>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</si>
  <si>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</si>
  <si>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</si>
  <si>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</si>
  <si>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</si>
  <si>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</si>
  <si>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</si>
  <si>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</si>
  <si>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</si>
  <si>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</si>
  <si>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</si>
  <si>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</si>
  <si>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</si>
  <si>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</si>
  <si>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</si>
  <si>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</si>
  <si>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</si>
  <si>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</si>
  <si>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</si>
  <si>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</si>
  <si>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</si>
  <si>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</si>
  <si>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</si>
  <si>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</si>
  <si>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</si>
  <si>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</si>
  <si>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</si>
  <si>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</si>
  <si>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</si>
  <si>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</si>
  <si>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</si>
  <si>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</si>
  <si>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</si>
  <si>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</si>
  <si>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</si>
  <si>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</si>
  <si>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</si>
  <si>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</si>
  <si>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</si>
  <si>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</si>
  <si>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</si>
  <si>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</si>
  <si>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</si>
  <si>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</si>
  <si>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</si>
  <si>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</si>
  <si>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</si>
  <si>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</si>
  <si>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</si>
  <si>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</si>
  <si>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</si>
  <si>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</si>
  <si>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</si>
  <si>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</si>
  <si>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</si>
  <si>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</si>
  <si>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</si>
  <si>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</si>
  <si>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</si>
  <si>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</si>
  <si>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</si>
  <si>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</si>
  <si>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</si>
  <si>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</si>
  <si>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</si>
  <si>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</si>
  <si>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</si>
  <si>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</si>
  <si>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</si>
  <si>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</si>
  <si>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</si>
  <si>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</si>
  <si>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</si>
  <si>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</si>
  <si>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</si>
  <si>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</si>
  <si>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</si>
  <si>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</si>
  <si>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</si>
  <si>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</si>
  <si>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</si>
  <si>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</si>
  <si>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</si>
  <si>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</si>
  <si>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</si>
  <si>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</si>
  <si>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</si>
  <si>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</si>
  <si>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</si>
  <si>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</si>
  <si>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</si>
  <si>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</si>
  <si>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</si>
  <si>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</si>
  <si>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</si>
  <si>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</si>
  <si>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</si>
  <si>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</si>
  <si>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</si>
  <si>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</si>
  <si>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</si>
  <si>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</si>
  <si>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</si>
  <si>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</si>
  <si>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</si>
  <si>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</si>
  <si>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</si>
  <si>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</si>
  <si>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</si>
  <si>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</si>
  <si>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</si>
  <si>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</si>
  <si>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</si>
  <si>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</si>
  <si>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</si>
  <si>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</si>
  <si>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</si>
  <si>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</si>
  <si>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</si>
  <si>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</si>
  <si>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</si>
  <si>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</si>
  <si>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</si>
  <si>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</si>
  <si>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</si>
  <si>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</si>
  <si>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</si>
  <si>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</si>
  <si>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</si>
  <si>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</si>
  <si>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</si>
  <si>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</si>
  <si>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</si>
  <si>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</si>
  <si>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</si>
  <si>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</si>
  <si>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</si>
  <si>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</si>
  <si>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</si>
  <si>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</si>
  <si>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</si>
  <si>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</si>
  <si>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</si>
  <si>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</si>
  <si>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</si>
  <si>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</si>
  <si>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</si>
  <si>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</si>
  <si>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</si>
  <si>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</si>
  <si>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</si>
  <si>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</si>
  <si>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</si>
  <si>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</si>
  <si>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</si>
  <si>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</si>
  <si>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</si>
  <si>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</si>
  <si>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</si>
  <si>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</si>
  <si>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</si>
  <si>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</si>
  <si>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</si>
  <si>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</si>
  <si>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</si>
  <si>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</si>
  <si>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</si>
  <si>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</si>
  <si>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</si>
  <si>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</si>
  <si>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</si>
  <si>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</si>
  <si>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</si>
  <si>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</si>
  <si>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</si>
  <si>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</si>
  <si>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</si>
  <si>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</si>
  <si>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</si>
  <si>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</si>
  <si>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</si>
  <si>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</si>
  <si>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</si>
  <si>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</si>
  <si>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</si>
  <si>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</si>
  <si>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</si>
  <si>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</si>
  <si>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</si>
  <si>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</si>
  <si>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</si>
  <si>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</si>
  <si>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</si>
  <si>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</si>
  <si>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</si>
  <si>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</si>
  <si>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</si>
  <si>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</si>
  <si>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</si>
  <si>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</si>
  <si>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</si>
  <si>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</si>
  <si>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</si>
  <si>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</si>
  <si>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</si>
  <si>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</si>
  <si>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</si>
  <si>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</si>
  <si>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</si>
  <si>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</si>
  <si>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</si>
  <si>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</si>
  <si>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</si>
  <si>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</si>
  <si>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</si>
  <si>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</si>
  <si>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</si>
  <si>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</si>
  <si>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</si>
  <si>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</si>
  <si>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</si>
  <si>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</si>
  <si>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</si>
  <si>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</si>
  <si>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</si>
  <si>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</si>
  <si>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</si>
  <si>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</si>
  <si>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</si>
  <si>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</si>
  <si>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</si>
  <si>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</si>
  <si>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</si>
  <si>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</si>
  <si>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</si>
  <si>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</si>
  <si>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</si>
  <si>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</si>
  <si>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</si>
  <si>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</si>
  <si>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</si>
  <si>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</si>
  <si>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</si>
  <si>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</si>
  <si>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</si>
  <si>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</si>
  <si>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</si>
  <si>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</si>
  <si>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</si>
  <si>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</si>
  <si>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</si>
  <si>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</si>
  <si>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</si>
  <si>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</si>
  <si>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</si>
  <si>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</si>
  <si>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</si>
  <si>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</si>
  <si>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</si>
  <si>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</si>
  <si>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</si>
  <si>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</si>
  <si>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</si>
  <si>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</si>
  <si>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</si>
  <si>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</si>
  <si>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</si>
  <si>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</si>
  <si>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</si>
  <si>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</si>
  <si>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</si>
  <si>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</si>
  <si>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</si>
  <si>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</si>
  <si>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</si>
  <si>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</si>
  <si>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</si>
  <si>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</si>
  <si>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</si>
  <si>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</si>
  <si>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</si>
  <si>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</si>
  <si>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</si>
  <si>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</si>
  <si>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</si>
  <si>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</si>
  <si>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</si>
  <si>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</si>
  <si>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</si>
  <si>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</si>
  <si>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</si>
  <si>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</si>
  <si>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</si>
  <si>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</si>
  <si>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</si>
  <si>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</si>
  <si>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</si>
  <si>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</si>
  <si>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</si>
  <si>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</si>
  <si>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</si>
  <si>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</si>
  <si>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</si>
  <si>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</si>
  <si>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</si>
  <si>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</si>
  <si>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</si>
  <si>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</si>
  <si>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</si>
  <si>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</si>
  <si>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</si>
  <si>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</si>
  <si>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</si>
  <si>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</si>
  <si>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</si>
  <si>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</si>
  <si>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</si>
  <si>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</si>
  <si>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</si>
  <si>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</si>
  <si>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</si>
  <si>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</si>
  <si>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</si>
  <si>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</si>
  <si>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</si>
  <si>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</si>
  <si>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</si>
  <si>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</si>
  <si>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</si>
  <si>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</si>
  <si>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</si>
  <si>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</si>
  <si>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</si>
  <si>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</si>
  <si>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</si>
  <si>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</si>
  <si>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</si>
  <si>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</si>
  <si>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</si>
  <si>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</si>
  <si>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</si>
  <si>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</si>
  <si>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</si>
  <si>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</si>
  <si>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</si>
  <si>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</si>
  <si>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</si>
  <si>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</si>
  <si>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</si>
  <si>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</si>
  <si>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</si>
  <si>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</si>
  <si>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</si>
  <si>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</si>
  <si>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</si>
  <si>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</si>
  <si>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</si>
  <si>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</si>
  <si>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</si>
  <si>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</si>
  <si>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</si>
  <si>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</si>
  <si>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</si>
  <si>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</si>
  <si>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</si>
  <si>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</si>
  <si>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</si>
  <si>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</si>
  <si>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</si>
  <si>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</si>
  <si>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</si>
  <si>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</si>
  <si>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</si>
  <si>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</si>
  <si>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</si>
  <si>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</si>
  <si>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</si>
  <si>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</si>
  <si>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</si>
  <si>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</si>
  <si>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</si>
  <si>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</si>
  <si>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</si>
  <si>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</si>
  <si>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</si>
  <si>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</si>
  <si>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</si>
  <si>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</si>
  <si>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</si>
  <si>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</si>
  <si>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</si>
  <si>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</si>
  <si>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</si>
  <si>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</si>
  <si>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</si>
  <si>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</si>
  <si>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</si>
  <si>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</si>
  <si>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</si>
  <si>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</si>
  <si>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</si>
  <si>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</si>
  <si>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</si>
  <si>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</si>
  <si>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</si>
  <si>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</si>
  <si>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</si>
  <si>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</si>
  <si>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</si>
  <si>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</si>
  <si>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</si>
  <si>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</si>
  <si>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</si>
  <si>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</si>
  <si>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</si>
  <si>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</si>
  <si>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</si>
  <si>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</si>
  <si>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</si>
  <si>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</si>
  <si>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</si>
  <si>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</si>
  <si>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</si>
  <si>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MONITORING PROGRESS</t>
  </si>
  <si>
    <t>Current Sprint/Week :</t>
  </si>
  <si>
    <t xml:space="preserve">Sprint / Week begin following : </t>
  </si>
  <si>
    <t>Goal progress</t>
  </si>
  <si>
    <t>Actual progress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</si>
  <si>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bellow data don't require updating any thing in workbook</t>
    </r>
  </si>
  <si>
    <t>Data Sheet Name:</t>
  </si>
  <si>
    <t>Tasksbook File Name:</t>
  </si>
  <si>
    <t>StoryMapping</t>
  </si>
  <si>
    <t>.\SPPT_TPL.xlsx</t>
  </si>
  <si>
    <t>Logging</t>
  </si>
  <si>
    <t>New Release File Name Format:</t>
  </si>
  <si>
    <t>Enabled</t>
  </si>
  <si>
    <t>Prefix</t>
  </si>
  <si>
    <t>_newRelease@</t>
  </si>
  <si>
    <t>Format</t>
  </si>
  <si>
    <t>yyyymmdd.hhMMss</t>
  </si>
  <si>
    <t>Recipients of Snapshot email (To)</t>
  </si>
  <si>
    <t>Recipients of Snapshot email (Cc)</t>
  </si>
  <si>
    <t>Hassan AFIF</t>
  </si>
  <si>
    <t>AFIF, HASSAN</t>
  </si>
  <si>
    <t>Display email</t>
  </si>
  <si>
    <t>Snapshot Email Subject</t>
  </si>
  <si>
    <t>Snapshot Email Body</t>
  </si>
  <si>
    <t>Taskbook Email Body</t>
  </si>
  <si>
    <t>Disabled</t>
  </si>
  <si>
    <t>SPP snapshot</t>
  </si>
  <si>
    <t>Hi,
Please find enclosed the SPP progress of projects.
Best regards,</t>
  </si>
  <si>
    <t>Hi,
Please find enclosed the SPP Tasksbook.
Best regards,</t>
  </si>
  <si>
    <t>Features/Projects</t>
  </si>
  <si>
    <t>Team/To</t>
  </si>
  <si>
    <t>Team/Cc</t>
  </si>
  <si>
    <t>Team/Contact constrains</t>
  </si>
  <si>
    <t>Team 1</t>
  </si>
  <si>
    <t>team1.1@domain.com;team1.2@domain.com</t>
  </si>
  <si>
    <t>team1.0@domain.com</t>
  </si>
  <si>
    <t>Risk 1</t>
  </si>
  <si>
    <t>Team 2</t>
  </si>
  <si>
    <t>Risk 2</t>
  </si>
  <si>
    <t>Team 3</t>
  </si>
  <si>
    <t>Risk 3</t>
  </si>
  <si>
    <t>…</t>
  </si>
  <si>
    <t>Feature 5</t>
  </si>
  <si>
    <t>Feature 6</t>
  </si>
  <si>
    <t>Feature 7</t>
  </si>
  <si>
    <t>Team 4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</si>
  <si>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</si>
  <si>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</si>
  <si>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</si>
  <si>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</si>
  <si>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</si>
  <si>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</si>
  <si>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</si>
  <si>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or</t>
  </si>
  <si>
    <t>NA</t>
  </si>
  <si>
    <t>Project 1</t>
  </si>
  <si>
    <t>First Last Name 1</t>
  </si>
  <si>
    <t>Busy between time 1 and time 2</t>
  </si>
  <si>
    <t>Project 2</t>
  </si>
  <si>
    <t>First Last Name 2</t>
  </si>
  <si>
    <t>Don't disturb in day 1 of week</t>
  </si>
  <si>
    <t>Project 3</t>
  </si>
  <si>
    <t>First Last Name 3</t>
  </si>
  <si>
    <t>Project 4</t>
  </si>
  <si>
    <t>First Last Name 4</t>
  </si>
  <si>
    <t>Project 5</t>
  </si>
  <si>
    <t>First Last Name 5</t>
  </si>
  <si>
    <t>Project 6</t>
  </si>
  <si>
    <t>First Last Name 6</t>
  </si>
  <si>
    <t>Project 7</t>
  </si>
  <si>
    <t>First Last Name 7</t>
  </si>
  <si>
    <t>Project 8</t>
  </si>
  <si>
    <t>First Last Name 8</t>
  </si>
  <si>
    <t>Project 9</t>
  </si>
  <si>
    <t>First Last Name 9</t>
  </si>
  <si>
    <t>Project 10</t>
  </si>
  <si>
    <t>First Last Name 10</t>
  </si>
  <si>
    <t>Project 11</t>
  </si>
  <si>
    <t>First Last Name 11</t>
  </si>
  <si>
    <t>Project 12</t>
  </si>
  <si>
    <t>First Last Name 12</t>
  </si>
  <si>
    <t>Project 13</t>
  </si>
  <si>
    <t>First Last Name 13</t>
  </si>
  <si>
    <t>Project 14</t>
  </si>
  <si>
    <t>First Last Name 14</t>
  </si>
  <si>
    <t>Project 15</t>
  </si>
  <si>
    <t>First Last Name 15</t>
  </si>
  <si>
    <t>Project 16</t>
  </si>
  <si>
    <t>First Last Name 16</t>
  </si>
  <si>
    <t>Project 17</t>
  </si>
  <si>
    <t>First Last Name 17</t>
  </si>
  <si>
    <t>Project 18</t>
  </si>
  <si>
    <t>First Last Name 18</t>
  </si>
  <si>
    <t>Project 19</t>
  </si>
  <si>
    <t>First Last Name 19</t>
  </si>
  <si>
    <t>Project 20</t>
  </si>
  <si>
    <t>First Last Name 20</t>
  </si>
  <si>
    <t>Project 21</t>
  </si>
  <si>
    <t>First Last Name 21</t>
  </si>
  <si>
    <t>Project 22</t>
  </si>
  <si>
    <t>First Last Name 22</t>
  </si>
  <si>
    <t>Project 23</t>
  </si>
  <si>
    <t>First Last Name 23</t>
  </si>
  <si>
    <t>Project 24</t>
  </si>
  <si>
    <t>First Last Name 24</t>
  </si>
  <si>
    <t>Project 25</t>
  </si>
  <si>
    <t>First Last Name 25</t>
  </si>
  <si>
    <t>Project 26</t>
  </si>
  <si>
    <t>First Last Name 26</t>
  </si>
  <si>
    <t>Project 27</t>
  </si>
  <si>
    <t>First Last Name 27</t>
  </si>
  <si>
    <t>Project 28</t>
  </si>
  <si>
    <t>First Last Name 28</t>
  </si>
  <si>
    <t>Project 29</t>
  </si>
  <si>
    <t>First Last Name 29</t>
  </si>
  <si>
    <t>Project 30</t>
  </si>
  <si>
    <t>First Last Name 30</t>
  </si>
  <si>
    <t>Project 31</t>
  </si>
  <si>
    <t>First Last Name 31</t>
  </si>
  <si>
    <t>Project 32</t>
  </si>
  <si>
    <t>First Last Name 32</t>
  </si>
  <si>
    <t>Project 33</t>
  </si>
  <si>
    <t>First Last Name 33</t>
  </si>
  <si>
    <t>Project 34</t>
  </si>
  <si>
    <t>First Last Name 34</t>
  </si>
  <si>
    <t>Project 35</t>
  </si>
  <si>
    <t>First Last Name 35</t>
  </si>
  <si>
    <t>Project 36</t>
  </si>
  <si>
    <t>First Last Name 36</t>
  </si>
  <si>
    <t>Project 37</t>
  </si>
  <si>
    <t>First Last Name 37</t>
  </si>
  <si>
    <t>Project 38</t>
  </si>
  <si>
    <t>First Last Name 38</t>
  </si>
  <si>
    <t>Project 39</t>
  </si>
  <si>
    <t>First Last Name 39</t>
  </si>
  <si>
    <t>Project 40</t>
  </si>
  <si>
    <t>First Last Name 40</t>
  </si>
  <si>
    <t>Project 41</t>
  </si>
  <si>
    <t>First Last Name 41</t>
  </si>
  <si>
    <t>Project 42</t>
  </si>
  <si>
    <t>First Last Name 42</t>
  </si>
  <si>
    <t>Project 43</t>
  </si>
  <si>
    <t>First Last Name 43</t>
  </si>
  <si>
    <t>Project 44</t>
  </si>
  <si>
    <t>First Last Name 44</t>
  </si>
  <si>
    <t>Project 45</t>
  </si>
  <si>
    <t>First Last Name 45</t>
  </si>
  <si>
    <t>Project 46</t>
  </si>
  <si>
    <t>First Last Name 46</t>
  </si>
  <si>
    <t>Project 47</t>
  </si>
  <si>
    <t>First Last Name 47</t>
  </si>
  <si>
    <t>Project 48</t>
  </si>
  <si>
    <t>First Last Name 48</t>
  </si>
  <si>
    <t>Project 49</t>
  </si>
  <si>
    <t>First Last Name 49</t>
  </si>
  <si>
    <t>Project 50</t>
  </si>
  <si>
    <t>First Last Name 50</t>
  </si>
  <si>
    <t>Project 51</t>
  </si>
  <si>
    <t>First Last Name 51</t>
  </si>
  <si>
    <t>Project 52</t>
  </si>
  <si>
    <t>First Last Name 52</t>
  </si>
  <si>
    <t xml:space="preserve">   </t>
  </si>
  <si>
    <t>Scrum Effort Estimations (points) using Fobonacci serie</t>
  </si>
  <si>
    <t>Visual only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</si>
  <si>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data bellow requires that you click on [Apply Settings] button in Excel Ribbon tab SPP.</t>
    </r>
  </si>
  <si>
    <t>&lt;= Other Color palette to copy/paste format on "Type / Module" range</t>
  </si>
  <si>
    <t>Type / Module/Sprint/Version</t>
  </si>
  <si>
    <t>Description</t>
  </si>
  <si>
    <t>Clearer</t>
  </si>
  <si>
    <t>Clear</t>
  </si>
  <si>
    <t>Dark</t>
  </si>
  <si>
    <t>Darker</t>
  </si>
  <si>
    <t>User Story: Demonstrable working software that is valuable to the product’s end-users and can be accepted by the team’s Product Owner.</t>
  </si>
  <si>
    <t>Not a User Story: Demonstrable working software that could not be completed within the confines of a User Story and can be verified by the team as complete.</t>
  </si>
  <si>
    <t>Spike: Information or a Decision that is required to move forward with other items within the Product Backlog and can be summarized and verified by the team.</t>
  </si>
  <si>
    <t>[copy] / [special paste] if you desire it</t>
  </si>
  <si>
    <t>Deployment</t>
  </si>
  <si>
    <t>Deployment Story: Special Story to define the last week in the Sprint.
Without a Story of this type the tool can not find the sprint boundary.</t>
  </si>
  <si>
    <t>&lt;========</t>
  </si>
  <si>
    <t>Technical Story: Rather than a User Story, is a Story with technical goal</t>
  </si>
  <si>
    <t>Epic: Big and Fuzzy Story to be splitted</t>
  </si>
  <si>
    <t>Issue</t>
  </si>
  <si>
    <t>You can change formating on the following status to be applied later on the wool line of story/task.
But only these Font properties can be applied: Bold Color ColorIndex FontStyle Italic Strikethrough Underline
Then Execute [Apply Settings.]</t>
  </si>
  <si>
    <t>Status labels ad color</t>
  </si>
  <si>
    <t>Suspended</t>
  </si>
  <si>
    <t>N/A</t>
  </si>
  <si>
    <t>Stories/Tasks begin line</t>
  </si>
  <si>
    <t>Stories/Tasks end line</t>
  </si>
  <si>
    <t>2</t>
  </si>
  <si>
    <t>3</t>
  </si>
  <si>
    <t>4</t>
  </si>
  <si>
    <t>5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</si>
  <si>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Data bellow should not to be changed</t>
    </r>
  </si>
  <si>
    <t>Computed Sprints List</t>
  </si>
  <si>
    <t>Sprint 201714</t>
  </si>
  <si>
    <t>Sprint 201713</t>
  </si>
  <si>
    <t>Sprint 201719</t>
  </si>
  <si>
    <t>Sprint 201716</t>
  </si>
  <si>
    <t>Sprint 201726</t>
  </si>
  <si>
    <t>Sprint 201731</t>
  </si>
  <si>
    <t>Sprint 201728</t>
  </si>
  <si>
    <t>Sprint 201727</t>
  </si>
  <si>
    <t>Sprint 201733</t>
  </si>
  <si>
    <t>Sprint 201739</t>
  </si>
  <si>
    <t>BACK LOG</t>
  </si>
  <si>
    <t>Current</t>
    <phoneticPr fontId="26" type="noConversion"/>
  </si>
  <si>
    <t>Estimate</t>
    <phoneticPr fontId="26" type="noConversion"/>
  </si>
  <si>
    <t>ThisWeek</t>
    <phoneticPr fontId="26" type="noConversion"/>
  </si>
  <si>
    <t>Work-Hour</t>
    <phoneticPr fontId="26" type="noConversion"/>
  </si>
</sst>
</file>

<file path=xl/styles.xml><?xml version="1.0" encoding="utf-8"?>
<styleSheet xmlns="http://schemas.openxmlformats.org/spreadsheetml/2006/main">
  <numFmts count="2">
    <numFmt numFmtId="176" formatCode="ddd\ dd/mm/yyyy"/>
    <numFmt numFmtId="177" formatCode="&quot;Week &quot;\ 000000"/>
  </numFmts>
  <fonts count="27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26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Arial"/>
      <family val="2"/>
    </font>
    <font>
      <sz val="22"/>
      <color theme="1"/>
      <name val="Arial"/>
      <family val="2"/>
    </font>
    <font>
      <b/>
      <sz val="12"/>
      <color theme="0"/>
      <name val="Arial"/>
      <family val="2"/>
    </font>
    <font>
      <i/>
      <sz val="10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Wingdings 3"/>
      <family val="1"/>
      <charset val="2"/>
    </font>
    <font>
      <sz val="9"/>
      <color theme="1"/>
      <name val="新細明體"/>
      <family val="2"/>
      <scheme val="minor"/>
    </font>
    <font>
      <sz val="9"/>
      <name val="新細明體"/>
      <family val="2"/>
      <scheme val="minor"/>
    </font>
    <font>
      <sz val="9"/>
      <name val="Arial"/>
      <family val="2"/>
    </font>
    <font>
      <i/>
      <u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 tint="0.34998626667073579"/>
      <name val="Arial"/>
      <family val="2"/>
    </font>
    <font>
      <u/>
      <sz val="10"/>
      <color theme="1"/>
      <name val="Arial"/>
      <family val="2"/>
    </font>
    <font>
      <strike/>
      <sz val="10"/>
      <color theme="0" tint="-0.249977111117893"/>
      <name val="Arial"/>
      <family val="2"/>
    </font>
    <font>
      <i/>
      <strike/>
      <sz val="10"/>
      <color theme="2" tint="-0.249977111117893"/>
      <name val="Arial"/>
      <family val="2"/>
    </font>
    <font>
      <i/>
      <sz val="10"/>
      <color theme="1" tint="0.249977111117893"/>
      <name val="Arial"/>
      <family val="2"/>
    </font>
    <font>
      <b/>
      <sz val="10"/>
      <color rgb="FFFFFFCC"/>
      <name val="Arial"/>
      <family val="2"/>
    </font>
    <font>
      <sz val="9"/>
      <name val="細明體"/>
      <family val="3"/>
      <charset val="136"/>
    </font>
  </fonts>
  <fills count="4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7D"/>
        <bgColor indexed="64"/>
      </patternFill>
    </fill>
    <fill>
      <patternFill patternType="gray0625"/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AFE1FF"/>
        <bgColor indexed="64"/>
      </patternFill>
    </fill>
    <fill>
      <patternFill patternType="solid">
        <fgColor rgb="FF75CAFF"/>
        <bgColor indexed="64"/>
      </patternFill>
    </fill>
    <fill>
      <patternFill patternType="solid">
        <fgColor rgb="FF05A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FF71FF"/>
        <bgColor indexed="64"/>
      </patternFill>
    </fill>
    <fill>
      <patternFill patternType="solid">
        <fgColor rgb="FFFF0D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E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5DFF5D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5FFFF"/>
        <bgColor indexed="64"/>
      </patternFill>
    </fill>
    <fill>
      <patternFill patternType="solid">
        <fgColor rgb="FF15FFFF"/>
        <bgColor indexed="64"/>
      </patternFill>
    </fill>
    <fill>
      <patternFill patternType="solid">
        <fgColor rgb="FF00CDC8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5" fillId="0" borderId="0" xfId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5" fillId="2" borderId="1" xfId="1" applyFill="1" applyBorder="1" applyAlignment="1" applyProtection="1">
      <alignment vertical="center"/>
      <protection hidden="1"/>
    </xf>
    <xf numFmtId="0" fontId="6" fillId="2" borderId="1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49" fontId="4" fillId="0" borderId="0" xfId="0" applyNumberFormat="1" applyFont="1" applyAlignment="1" applyProtection="1">
      <alignment wrapText="1"/>
      <protection hidden="1"/>
    </xf>
    <xf numFmtId="0" fontId="7" fillId="0" borderId="2" xfId="0" applyFont="1" applyBorder="1" applyAlignment="1" applyProtection="1">
      <alignment vertical="center"/>
      <protection locked="0"/>
    </xf>
    <xf numFmtId="0" fontId="5" fillId="3" borderId="1" xfId="1" applyFill="1" applyBorder="1" applyAlignment="1" applyProtection="1">
      <alignment horizontal="left" vertical="center" indent="1"/>
      <protection hidden="1"/>
    </xf>
    <xf numFmtId="0" fontId="6" fillId="3" borderId="1" xfId="1" applyFont="1" applyFill="1" applyBorder="1" applyAlignment="1" applyProtection="1">
      <alignment horizontal="center" vertical="center"/>
      <protection hidden="1"/>
    </xf>
    <xf numFmtId="9" fontId="0" fillId="3" borderId="3" xfId="0" applyNumberFormat="1" applyFill="1" applyBorder="1" applyAlignment="1" applyProtection="1">
      <alignment horizontal="center" vertical="center" wrapText="1"/>
      <protection hidden="1"/>
    </xf>
    <xf numFmtId="0" fontId="4" fillId="0" borderId="0" xfId="0" applyFont="1" applyProtection="1">
      <protection hidden="1"/>
    </xf>
    <xf numFmtId="0" fontId="7" fillId="0" borderId="0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5" fillId="2" borderId="1" xfId="1" applyFill="1" applyBorder="1" applyAlignment="1" applyProtection="1">
      <alignment horizontal="left" vertical="center" indent="1"/>
      <protection hidden="1"/>
    </xf>
    <xf numFmtId="9" fontId="0" fillId="2" borderId="3" xfId="0" applyNumberForma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 applyProtection="1">
      <alignment horizontal="left" vertical="center" wrapText="1" indent="1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horizontal="left" vertical="center" textRotation="90" wrapText="1"/>
      <protection locked="0"/>
    </xf>
    <xf numFmtId="0" fontId="3" fillId="7" borderId="1" xfId="0" applyFont="1" applyFill="1" applyBorder="1" applyAlignment="1" applyProtection="1">
      <alignment horizontal="left" vertical="center" wrapText="1"/>
      <protection locked="0"/>
    </xf>
    <xf numFmtId="0" fontId="3" fillId="7" borderId="17" xfId="0" applyFont="1" applyFill="1" applyBorder="1" applyAlignment="1" applyProtection="1">
      <alignment horizontal="center" vertical="center" wrapText="1"/>
      <protection locked="0"/>
    </xf>
    <xf numFmtId="0" fontId="3" fillId="7" borderId="18" xfId="0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horizontal="center" vertical="center"/>
      <protection locked="0"/>
    </xf>
    <xf numFmtId="0" fontId="6" fillId="8" borderId="19" xfId="0" applyFont="1" applyFill="1" applyBorder="1" applyAlignment="1" applyProtection="1">
      <alignment horizontal="center" vertical="top" wrapText="1"/>
      <protection locked="0"/>
    </xf>
    <xf numFmtId="0" fontId="6" fillId="8" borderId="20" xfId="0" applyFont="1" applyFill="1" applyBorder="1" applyAlignment="1" applyProtection="1">
      <alignment horizontal="left" vertical="top" wrapText="1"/>
      <protection locked="0"/>
    </xf>
    <xf numFmtId="49" fontId="6" fillId="8" borderId="20" xfId="0" applyNumberFormat="1" applyFont="1" applyFill="1" applyBorder="1" applyAlignment="1" applyProtection="1">
      <alignment horizontal="center" vertical="top"/>
      <protection locked="0"/>
    </xf>
    <xf numFmtId="176" fontId="6" fillId="8" borderId="21" xfId="0" applyNumberFormat="1" applyFont="1" applyFill="1" applyBorder="1" applyAlignment="1" applyProtection="1">
      <alignment horizontal="center" vertical="top"/>
      <protection locked="0"/>
    </xf>
    <xf numFmtId="176" fontId="6" fillId="8" borderId="20" xfId="0" applyNumberFormat="1" applyFont="1" applyFill="1" applyBorder="1" applyAlignment="1" applyProtection="1">
      <alignment horizontal="center" vertical="top"/>
      <protection locked="0"/>
    </xf>
    <xf numFmtId="0" fontId="6" fillId="8" borderId="20" xfId="0" applyFont="1" applyFill="1" applyBorder="1" applyAlignment="1" applyProtection="1">
      <alignment horizontal="center" vertical="top"/>
      <protection locked="0"/>
    </xf>
    <xf numFmtId="14" fontId="6" fillId="8" borderId="20" xfId="0" applyNumberFormat="1" applyFont="1" applyFill="1" applyBorder="1" applyAlignment="1" applyProtection="1">
      <alignment horizontal="center" vertical="top"/>
      <protection locked="0"/>
    </xf>
    <xf numFmtId="49" fontId="6" fillId="8" borderId="20" xfId="0" quotePrefix="1" applyNumberFormat="1" applyFont="1" applyFill="1" applyBorder="1" applyAlignment="1" applyProtection="1">
      <alignment vertical="top" wrapText="1"/>
      <protection locked="0"/>
    </xf>
    <xf numFmtId="0" fontId="6" fillId="7" borderId="22" xfId="0" applyFont="1" applyFill="1" applyBorder="1" applyAlignment="1" applyProtection="1">
      <alignment horizontal="left" vertical="top"/>
      <protection hidden="1"/>
    </xf>
    <xf numFmtId="49" fontId="0" fillId="0" borderId="1" xfId="0" applyNumberFormat="1" applyBorder="1" applyAlignment="1">
      <alignment horizontal="left" vertical="top"/>
    </xf>
    <xf numFmtId="0" fontId="0" fillId="8" borderId="23" xfId="0" applyFill="1" applyBorder="1" applyAlignment="1" applyProtection="1">
      <alignment horizontal="center" vertical="top" wrapText="1"/>
      <protection locked="0"/>
    </xf>
    <xf numFmtId="0" fontId="0" fillId="8" borderId="24" xfId="0" applyFill="1" applyBorder="1" applyAlignment="1" applyProtection="1">
      <alignment horizontal="left" vertical="top" wrapText="1"/>
      <protection locked="0"/>
    </xf>
    <xf numFmtId="49" fontId="0" fillId="8" borderId="24" xfId="0" applyNumberFormat="1" applyFill="1" applyBorder="1" applyAlignment="1" applyProtection="1">
      <alignment horizontal="center" vertical="top"/>
      <protection locked="0"/>
    </xf>
    <xf numFmtId="176" fontId="6" fillId="8" borderId="25" xfId="0" applyNumberFormat="1" applyFont="1" applyFill="1" applyBorder="1" applyAlignment="1" applyProtection="1">
      <alignment horizontal="center" vertical="top"/>
      <protection locked="0"/>
    </xf>
    <xf numFmtId="176" fontId="0" fillId="8" borderId="24" xfId="0" applyNumberFormat="1" applyFill="1" applyBorder="1" applyAlignment="1" applyProtection="1">
      <alignment horizontal="center" vertical="top"/>
      <protection locked="0"/>
    </xf>
    <xf numFmtId="0" fontId="0" fillId="8" borderId="24" xfId="0" applyFill="1" applyBorder="1" applyAlignment="1" applyProtection="1">
      <alignment horizontal="center" vertical="top"/>
      <protection locked="0"/>
    </xf>
    <xf numFmtId="14" fontId="0" fillId="8" borderId="24" xfId="0" applyNumberFormat="1" applyFill="1" applyBorder="1" applyAlignment="1" applyProtection="1">
      <alignment horizontal="center" vertical="top"/>
      <protection locked="0"/>
    </xf>
    <xf numFmtId="49" fontId="0" fillId="8" borderId="24" xfId="0" quotePrefix="1" applyNumberFormat="1" applyFill="1" applyBorder="1" applyAlignment="1" applyProtection="1">
      <alignment vertical="top" wrapText="1"/>
      <protection locked="0"/>
    </xf>
    <xf numFmtId="0" fontId="0" fillId="7" borderId="26" xfId="0" applyFill="1" applyBorder="1" applyAlignment="1" applyProtection="1">
      <alignment horizontal="left" vertical="top"/>
      <protection hidden="1"/>
    </xf>
    <xf numFmtId="176" fontId="0" fillId="8" borderId="24" xfId="0" applyNumberFormat="1" applyFont="1" applyFill="1" applyBorder="1" applyAlignment="1" applyProtection="1">
      <alignment horizontal="center" vertical="top"/>
      <protection locked="0"/>
    </xf>
    <xf numFmtId="49" fontId="0" fillId="8" borderId="24" xfId="0" applyNumberFormat="1" applyFill="1" applyBorder="1" applyAlignment="1" applyProtection="1">
      <alignment vertical="top" wrapText="1"/>
      <protection locked="0"/>
    </xf>
    <xf numFmtId="0" fontId="2" fillId="8" borderId="24" xfId="0" applyFont="1" applyFill="1" applyBorder="1" applyAlignment="1" applyProtection="1">
      <alignment horizontal="center" vertical="top"/>
      <protection locked="0"/>
    </xf>
    <xf numFmtId="0" fontId="6" fillId="8" borderId="24" xfId="0" applyFont="1" applyFill="1" applyBorder="1" applyAlignment="1" applyProtection="1">
      <alignment horizontal="center" vertical="top"/>
      <protection locked="0"/>
    </xf>
    <xf numFmtId="0" fontId="0" fillId="8" borderId="27" xfId="0" applyFill="1" applyBorder="1" applyAlignment="1" applyProtection="1">
      <alignment horizontal="center" vertical="top" wrapText="1"/>
      <protection locked="0"/>
    </xf>
    <xf numFmtId="0" fontId="0" fillId="8" borderId="28" xfId="0" applyFill="1" applyBorder="1" applyAlignment="1" applyProtection="1">
      <alignment horizontal="left" vertical="top" wrapText="1"/>
      <protection locked="0"/>
    </xf>
    <xf numFmtId="49" fontId="0" fillId="8" borderId="28" xfId="0" applyNumberFormat="1" applyFill="1" applyBorder="1" applyAlignment="1" applyProtection="1">
      <alignment horizontal="center" vertical="top"/>
      <protection locked="0"/>
    </xf>
    <xf numFmtId="176" fontId="0" fillId="8" borderId="28" xfId="0" applyNumberFormat="1" applyFont="1" applyFill="1" applyBorder="1" applyAlignment="1" applyProtection="1">
      <alignment horizontal="center" vertical="top"/>
      <protection locked="0"/>
    </xf>
    <xf numFmtId="176" fontId="0" fillId="8" borderId="28" xfId="0" applyNumberFormat="1" applyFill="1" applyBorder="1" applyAlignment="1" applyProtection="1">
      <alignment horizontal="center" vertical="top"/>
      <protection locked="0"/>
    </xf>
    <xf numFmtId="0" fontId="0" fillId="8" borderId="28" xfId="0" applyFill="1" applyBorder="1" applyAlignment="1" applyProtection="1">
      <alignment horizontal="center" vertical="top"/>
      <protection locked="0"/>
    </xf>
    <xf numFmtId="14" fontId="0" fillId="8" borderId="28" xfId="0" applyNumberFormat="1" applyFill="1" applyBorder="1" applyAlignment="1" applyProtection="1">
      <alignment horizontal="center" vertical="top"/>
      <protection locked="0"/>
    </xf>
    <xf numFmtId="49" fontId="0" fillId="8" borderId="28" xfId="0" applyNumberFormat="1" applyFill="1" applyBorder="1" applyAlignment="1" applyProtection="1">
      <alignment vertical="top" wrapText="1"/>
      <protection locked="0"/>
    </xf>
    <xf numFmtId="0" fontId="0" fillId="7" borderId="29" xfId="0" applyFill="1" applyBorder="1" applyAlignment="1" applyProtection="1">
      <alignment horizontal="left" vertical="top"/>
      <protection hidden="1"/>
    </xf>
    <xf numFmtId="0" fontId="0" fillId="0" borderId="0" xfId="0" applyAlignment="1">
      <alignment horizontal="center"/>
    </xf>
    <xf numFmtId="0" fontId="11" fillId="9" borderId="0" xfId="0" applyFont="1" applyFill="1" applyAlignment="1" applyProtection="1">
      <alignment horizontal="left" vertical="center"/>
      <protection locked="0"/>
    </xf>
    <xf numFmtId="0" fontId="0" fillId="9" borderId="0" xfId="0" applyFill="1" applyProtection="1">
      <protection locked="0"/>
    </xf>
    <xf numFmtId="0" fontId="3" fillId="0" borderId="0" xfId="0" applyFont="1" applyAlignment="1" applyProtection="1">
      <alignment horizontal="right" vertical="center" wrapText="1"/>
      <protection locked="0"/>
    </xf>
    <xf numFmtId="49" fontId="3" fillId="10" borderId="30" xfId="0" applyNumberFormat="1" applyFont="1" applyFill="1" applyBorder="1" applyAlignment="1" applyProtection="1">
      <alignment horizontal="center" vertical="center"/>
      <protection locked="0"/>
    </xf>
    <xf numFmtId="0" fontId="1" fillId="9" borderId="30" xfId="0" applyFont="1" applyFill="1" applyBorder="1" applyAlignment="1" applyProtection="1">
      <alignment horizontal="center" vertical="center"/>
      <protection locked="0"/>
    </xf>
    <xf numFmtId="0" fontId="3" fillId="11" borderId="0" xfId="0" applyFont="1" applyFill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textRotation="90"/>
    </xf>
    <xf numFmtId="0" fontId="0" fillId="0" borderId="0" xfId="0" applyAlignment="1" applyProtection="1">
      <alignment vertical="center"/>
      <protection locked="0"/>
    </xf>
    <xf numFmtId="0" fontId="0" fillId="12" borderId="1" xfId="0" applyFill="1" applyBorder="1" applyAlignment="1" applyProtection="1">
      <alignment vertical="center"/>
      <protection locked="0"/>
    </xf>
    <xf numFmtId="9" fontId="0" fillId="5" borderId="1" xfId="0" applyNumberFormat="1" applyFill="1" applyBorder="1" applyAlignment="1" applyProtection="1">
      <alignment horizontal="center" vertical="center"/>
      <protection hidden="1"/>
    </xf>
    <xf numFmtId="177" fontId="0" fillId="0" borderId="0" xfId="0" applyNumberFormat="1" applyProtection="1">
      <protection locked="0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left" wrapText="1"/>
    </xf>
    <xf numFmtId="0" fontId="3" fillId="0" borderId="31" xfId="0" applyFont="1" applyFill="1" applyBorder="1" applyAlignment="1" applyProtection="1">
      <alignment horizontal="centerContinuous" wrapText="1"/>
      <protection locked="0"/>
    </xf>
    <xf numFmtId="0" fontId="3" fillId="0" borderId="31" xfId="0" applyFont="1" applyFill="1" applyBorder="1" applyAlignment="1" applyProtection="1">
      <alignment horizontal="centerContinuous" vertical="center" wrapText="1"/>
      <protection locked="0"/>
    </xf>
    <xf numFmtId="0" fontId="0" fillId="10" borderId="30" xfId="0" applyFill="1" applyBorder="1" applyProtection="1">
      <protection locked="0"/>
    </xf>
    <xf numFmtId="0" fontId="0" fillId="0" borderId="32" xfId="0" applyBorder="1" applyProtection="1">
      <protection locked="0"/>
    </xf>
    <xf numFmtId="0" fontId="3" fillId="0" borderId="31" xfId="0" applyFont="1" applyBorder="1" applyAlignment="1" applyProtection="1">
      <alignment horizontal="centerContinuous" wrapText="1"/>
      <protection locked="0"/>
    </xf>
    <xf numFmtId="0" fontId="0" fillId="10" borderId="30" xfId="0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/>
      <protection locked="0"/>
    </xf>
    <xf numFmtId="49" fontId="15" fillId="10" borderId="30" xfId="0" applyNumberFormat="1" applyFont="1" applyFill="1" applyBorder="1" applyProtection="1">
      <protection locked="0"/>
    </xf>
    <xf numFmtId="0" fontId="3" fillId="0" borderId="31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 applyProtection="1">
      <alignment horizontal="centerContinuous"/>
      <protection locked="0"/>
    </xf>
    <xf numFmtId="0" fontId="5" fillId="10" borderId="30" xfId="1" applyFill="1" applyBorder="1" applyAlignment="1" applyProtection="1">
      <alignment horizontal="left" vertical="center"/>
      <protection locked="0"/>
    </xf>
    <xf numFmtId="0" fontId="0" fillId="10" borderId="30" xfId="0" applyFill="1" applyBorder="1" applyAlignment="1" applyProtection="1">
      <alignment horizontal="left" vertical="center"/>
      <protection locked="0"/>
    </xf>
    <xf numFmtId="0" fontId="16" fillId="10" borderId="30" xfId="1" applyFont="1" applyFill="1" applyBorder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wrapText="1"/>
      <protection locked="0"/>
    </xf>
    <xf numFmtId="0" fontId="3" fillId="0" borderId="33" xfId="0" applyFont="1" applyBorder="1" applyAlignment="1" applyProtection="1">
      <alignment wrapText="1"/>
      <protection locked="0"/>
    </xf>
    <xf numFmtId="0" fontId="3" fillId="0" borderId="34" xfId="0" applyFont="1" applyBorder="1" applyAlignment="1" applyProtection="1">
      <alignment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0" fillId="10" borderId="7" xfId="0" applyFill="1" applyBorder="1" applyProtection="1">
      <protection locked="0"/>
    </xf>
    <xf numFmtId="0" fontId="16" fillId="10" borderId="13" xfId="0" applyFont="1" applyFill="1" applyBorder="1" applyAlignment="1" applyProtection="1">
      <alignment vertical="center"/>
      <protection locked="0"/>
    </xf>
    <xf numFmtId="0" fontId="5" fillId="10" borderId="13" xfId="1" applyFill="1" applyBorder="1" applyAlignment="1" applyProtection="1">
      <alignment vertical="center"/>
      <protection locked="0"/>
    </xf>
    <xf numFmtId="0" fontId="16" fillId="0" borderId="13" xfId="0" applyFont="1" applyFill="1" applyBorder="1" applyAlignment="1" applyProtection="1">
      <alignment vertical="center"/>
      <protection locked="0"/>
    </xf>
    <xf numFmtId="0" fontId="0" fillId="10" borderId="8" xfId="0" applyFill="1" applyBorder="1" applyProtection="1">
      <protection locked="0"/>
    </xf>
    <xf numFmtId="0" fontId="16" fillId="10" borderId="35" xfId="0" applyFont="1" applyFill="1" applyBorder="1" applyAlignment="1" applyProtection="1">
      <alignment vertical="center"/>
      <protection locked="0"/>
    </xf>
    <xf numFmtId="0" fontId="16" fillId="0" borderId="35" xfId="0" applyFont="1" applyFill="1" applyBorder="1" applyAlignment="1" applyProtection="1">
      <alignment vertic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10" borderId="9" xfId="0" applyFill="1" applyBorder="1" applyProtection="1">
      <protection locked="0"/>
    </xf>
    <xf numFmtId="0" fontId="0" fillId="10" borderId="16" xfId="0" applyFill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36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10" borderId="7" xfId="0" applyFill="1" applyBorder="1" applyAlignment="1" applyProtection="1">
      <alignment horizontal="left"/>
      <protection locked="0"/>
    </xf>
    <xf numFmtId="0" fontId="0" fillId="0" borderId="34" xfId="0" applyBorder="1" applyProtection="1">
      <protection locked="0"/>
    </xf>
    <xf numFmtId="0" fontId="0" fillId="10" borderId="8" xfId="0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10" borderId="9" xfId="0" applyFill="1" applyBorder="1" applyAlignment="1" applyProtection="1">
      <alignment horizontal="left"/>
      <protection locked="0"/>
    </xf>
    <xf numFmtId="0" fontId="0" fillId="0" borderId="38" xfId="0" applyBorder="1" applyProtection="1">
      <protection locked="0"/>
    </xf>
    <xf numFmtId="0" fontId="0" fillId="0" borderId="0" xfId="0" quotePrefix="1" applyProtection="1">
      <protection locked="0"/>
    </xf>
    <xf numFmtId="0" fontId="3" fillId="0" borderId="36" xfId="0" applyFont="1" applyBorder="1" applyProtection="1">
      <protection locked="0"/>
    </xf>
    <xf numFmtId="0" fontId="3" fillId="0" borderId="39" xfId="0" applyFont="1" applyBorder="1" applyProtection="1">
      <protection locked="0"/>
    </xf>
    <xf numFmtId="0" fontId="3" fillId="0" borderId="37" xfId="0" applyFont="1" applyBorder="1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0" fillId="13" borderId="11" xfId="0" applyFill="1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13" borderId="7" xfId="0" applyFill="1" applyBorder="1" applyProtection="1">
      <protection locked="0"/>
    </xf>
    <xf numFmtId="0" fontId="0" fillId="14" borderId="7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16" borderId="7" xfId="0" applyFill="1" applyBorder="1" applyProtection="1">
      <protection locked="0"/>
    </xf>
    <xf numFmtId="0" fontId="0" fillId="0" borderId="0" xfId="0" applyAlignment="1" applyProtection="1">
      <alignment horizontal="right" vertical="top"/>
    </xf>
    <xf numFmtId="0" fontId="0" fillId="17" borderId="10" xfId="0" applyFill="1" applyBorder="1" applyAlignment="1" applyProtection="1">
      <alignment horizontal="left" vertical="top"/>
      <protection locked="0"/>
    </xf>
    <xf numFmtId="0" fontId="0" fillId="17" borderId="8" xfId="0" applyFill="1" applyBorder="1" applyProtection="1">
      <protection locked="0"/>
    </xf>
    <xf numFmtId="0" fontId="0" fillId="18" borderId="8" xfId="0" applyFill="1" applyBorder="1" applyProtection="1">
      <protection locked="0"/>
    </xf>
    <xf numFmtId="0" fontId="0" fillId="19" borderId="8" xfId="0" applyFill="1" applyBorder="1" applyProtection="1">
      <protection locked="0"/>
    </xf>
    <xf numFmtId="0" fontId="0" fillId="20" borderId="8" xfId="0" applyFill="1" applyBorder="1" applyProtection="1">
      <protection locked="0"/>
    </xf>
    <xf numFmtId="0" fontId="0" fillId="21" borderId="10" xfId="0" applyFill="1" applyBorder="1" applyAlignment="1" applyProtection="1">
      <alignment horizontal="left" vertical="top"/>
      <protection locked="0"/>
    </xf>
    <xf numFmtId="0" fontId="0" fillId="21" borderId="8" xfId="0" applyFill="1" applyBorder="1" applyProtection="1">
      <protection locked="0"/>
    </xf>
    <xf numFmtId="0" fontId="0" fillId="22" borderId="8" xfId="0" applyFill="1" applyBorder="1" applyProtection="1">
      <protection locked="0"/>
    </xf>
    <xf numFmtId="0" fontId="0" fillId="23" borderId="8" xfId="0" applyFill="1" applyBorder="1" applyProtection="1">
      <protection locked="0"/>
    </xf>
    <xf numFmtId="0" fontId="0" fillId="24" borderId="8" xfId="0" applyFill="1" applyBorder="1" applyProtection="1">
      <protection locked="0"/>
    </xf>
    <xf numFmtId="0" fontId="0" fillId="25" borderId="10" xfId="0" applyFill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3" fillId="0" borderId="0" xfId="0" quotePrefix="1" applyFont="1" applyAlignment="1" applyProtection="1">
      <alignment horizontal="center"/>
      <protection locked="0"/>
    </xf>
    <xf numFmtId="0" fontId="0" fillId="25" borderId="8" xfId="0" applyFill="1" applyBorder="1" applyProtection="1">
      <protection locked="0"/>
    </xf>
    <xf numFmtId="0" fontId="0" fillId="26" borderId="8" xfId="0" applyFill="1" applyBorder="1" applyProtection="1">
      <protection locked="0"/>
    </xf>
    <xf numFmtId="0" fontId="0" fillId="27" borderId="8" xfId="0" applyFill="1" applyBorder="1" applyProtection="1">
      <protection locked="0"/>
    </xf>
    <xf numFmtId="0" fontId="0" fillId="28" borderId="8" xfId="0" applyFill="1" applyBorder="1" applyProtection="1">
      <protection locked="0"/>
    </xf>
    <xf numFmtId="0" fontId="0" fillId="29" borderId="10" xfId="0" applyFill="1" applyBorder="1" applyAlignment="1" applyProtection="1">
      <alignment horizontal="left" vertical="top"/>
      <protection locked="0"/>
    </xf>
    <xf numFmtId="0" fontId="0" fillId="29" borderId="8" xfId="0" applyFill="1" applyBorder="1" applyProtection="1">
      <protection locked="0"/>
    </xf>
    <xf numFmtId="0" fontId="0" fillId="30" borderId="8" xfId="0" applyFill="1" applyBorder="1" applyProtection="1">
      <protection locked="0"/>
    </xf>
    <xf numFmtId="0" fontId="0" fillId="31" borderId="8" xfId="0" applyFill="1" applyBorder="1" applyProtection="1">
      <protection locked="0"/>
    </xf>
    <xf numFmtId="0" fontId="0" fillId="32" borderId="8" xfId="0" applyFill="1" applyBorder="1" applyProtection="1">
      <protection locked="0"/>
    </xf>
    <xf numFmtId="0" fontId="0" fillId="33" borderId="10" xfId="0" applyFill="1" applyBorder="1" applyAlignment="1" applyProtection="1">
      <alignment horizontal="left" vertical="top"/>
      <protection locked="0"/>
    </xf>
    <xf numFmtId="0" fontId="0" fillId="34" borderId="10" xfId="0" applyFill="1" applyBorder="1" applyAlignment="1" applyProtection="1">
      <alignment horizontal="left" vertical="top"/>
      <protection locked="0"/>
    </xf>
    <xf numFmtId="0" fontId="0" fillId="35" borderId="10" xfId="0" applyFill="1" applyBorder="1" applyAlignment="1" applyProtection="1">
      <alignment horizontal="left" vertical="top"/>
      <protection locked="0"/>
    </xf>
    <xf numFmtId="0" fontId="0" fillId="36" borderId="10" xfId="0" applyFill="1" applyBorder="1" applyAlignment="1" applyProtection="1">
      <alignment horizontal="left" vertical="top"/>
      <protection locked="0"/>
    </xf>
    <xf numFmtId="0" fontId="0" fillId="37" borderId="10" xfId="0" applyFill="1" applyBorder="1" applyAlignment="1" applyProtection="1">
      <alignment horizontal="left" vertical="top"/>
      <protection locked="0"/>
    </xf>
    <xf numFmtId="0" fontId="0" fillId="38" borderId="10" xfId="0" applyFill="1" applyBorder="1" applyAlignment="1" applyProtection="1">
      <alignment horizontal="left" vertical="top"/>
      <protection locked="0"/>
    </xf>
    <xf numFmtId="0" fontId="0" fillId="24" borderId="10" xfId="0" applyFill="1" applyBorder="1" applyAlignment="1" applyProtection="1">
      <alignment horizontal="left" vertical="top"/>
      <protection locked="0"/>
    </xf>
    <xf numFmtId="0" fontId="0" fillId="39" borderId="10" xfId="0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horizontal="left" vertical="top"/>
      <protection locked="0"/>
    </xf>
    <xf numFmtId="0" fontId="0" fillId="0" borderId="9" xfId="0" applyBorder="1" applyProtection="1">
      <protection locked="0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8" fillId="0" borderId="0" xfId="0" applyFont="1" applyBorder="1" applyAlignment="1" applyProtection="1">
      <alignment horizontal="left" vertical="top" wrapText="1"/>
      <protection locked="0"/>
    </xf>
    <xf numFmtId="0" fontId="18" fillId="0" borderId="2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right"/>
    </xf>
    <xf numFmtId="0" fontId="20" fillId="0" borderId="7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8" xfId="0" applyBorder="1" applyProtection="1">
      <protection locked="0"/>
    </xf>
    <xf numFmtId="0" fontId="21" fillId="0" borderId="8" xfId="0" applyFont="1" applyBorder="1" applyProtection="1">
      <protection locked="0"/>
    </xf>
    <xf numFmtId="0" fontId="22" fillId="0" borderId="8" xfId="0" applyFont="1" applyBorder="1" applyProtection="1">
      <protection locked="0"/>
    </xf>
    <xf numFmtId="0" fontId="23" fillId="0" borderId="8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24" fillId="0" borderId="9" xfId="0" applyFont="1" applyBorder="1" applyProtection="1"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6" fillId="10" borderId="30" xfId="0" applyFont="1" applyFill="1" applyBorder="1" applyAlignment="1" applyProtection="1">
      <alignment horizontal="left"/>
      <protection locked="0"/>
    </xf>
    <xf numFmtId="0" fontId="0" fillId="0" borderId="48" xfId="0" applyBorder="1" applyProtection="1">
      <protection locked="0"/>
    </xf>
    <xf numFmtId="0" fontId="6" fillId="10" borderId="9" xfId="0" applyFont="1" applyFill="1" applyBorder="1" applyAlignment="1" applyProtection="1">
      <alignment horizontal="left"/>
      <protection locked="0"/>
    </xf>
    <xf numFmtId="0" fontId="0" fillId="0" borderId="49" xfId="0" applyBorder="1" applyProtection="1">
      <protection locked="0"/>
    </xf>
    <xf numFmtId="0" fontId="0" fillId="0" borderId="50" xfId="0" applyBorder="1" applyProtection="1">
      <protection locked="0"/>
    </xf>
    <xf numFmtId="0" fontId="0" fillId="0" borderId="51" xfId="0" applyBorder="1" applyProtection="1">
      <protection locked="0"/>
    </xf>
    <xf numFmtId="0" fontId="3" fillId="0" borderId="0" xfId="0" applyFont="1" applyProtection="1">
      <protection locked="0"/>
    </xf>
    <xf numFmtId="0" fontId="25" fillId="40" borderId="7" xfId="0" applyFont="1" applyFill="1" applyBorder="1" applyAlignment="1">
      <alignment horizontal="center"/>
    </xf>
    <xf numFmtId="0" fontId="0" fillId="41" borderId="8" xfId="0" applyFill="1" applyBorder="1" applyAlignment="1">
      <alignment horizontal="center"/>
    </xf>
    <xf numFmtId="0" fontId="0" fillId="42" borderId="8" xfId="0" applyFill="1" applyBorder="1" applyAlignment="1">
      <alignment horizontal="center"/>
    </xf>
    <xf numFmtId="0" fontId="12" fillId="25" borderId="8" xfId="0" applyFont="1" applyFill="1" applyBorder="1" applyAlignment="1">
      <alignment horizontal="center"/>
    </xf>
    <xf numFmtId="0" fontId="12" fillId="43" borderId="9" xfId="0" applyFont="1" applyFill="1" applyBorder="1" applyAlignment="1">
      <alignment horizontal="center"/>
    </xf>
    <xf numFmtId="49" fontId="0" fillId="0" borderId="7" xfId="0" applyNumberFormat="1" applyBorder="1" applyProtection="1">
      <protection locked="0"/>
    </xf>
    <xf numFmtId="49" fontId="0" fillId="0" borderId="8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0" fontId="4" fillId="4" borderId="0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Border="1" applyAlignment="1" applyProtection="1">
      <alignment horizontal="center" vertical="center"/>
      <protection locked="0"/>
    </xf>
    <xf numFmtId="9" fontId="9" fillId="5" borderId="0" xfId="0" applyNumberFormat="1" applyFont="1" applyFill="1" applyBorder="1" applyAlignment="1" applyProtection="1">
      <alignment horizontal="center" vertical="center"/>
      <protection hidden="1"/>
    </xf>
    <xf numFmtId="9" fontId="10" fillId="5" borderId="0" xfId="0" applyNumberFormat="1" applyFont="1" applyFill="1" applyBorder="1" applyAlignment="1" applyProtection="1">
      <alignment horizontal="center" vertical="center"/>
      <protection hidden="1"/>
    </xf>
    <xf numFmtId="0" fontId="3" fillId="7" borderId="52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9" fontId="9" fillId="5" borderId="4" xfId="0" applyNumberFormat="1" applyFont="1" applyFill="1" applyBorder="1" applyAlignment="1" applyProtection="1">
      <alignment horizontal="center" vertical="center"/>
      <protection hidden="1"/>
    </xf>
    <xf numFmtId="9" fontId="9" fillId="5" borderId="5" xfId="0" applyNumberFormat="1" applyFont="1" applyFill="1" applyBorder="1" applyAlignment="1" applyProtection="1">
      <alignment horizontal="center" vertical="center"/>
      <protection hidden="1"/>
    </xf>
    <xf numFmtId="0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9" xfId="0" applyNumberFormat="1" applyFont="1" applyFill="1" applyBorder="1" applyAlignment="1" applyProtection="1">
      <alignment horizontal="center" vertical="center" wrapText="1"/>
      <protection hidden="1"/>
    </xf>
    <xf numFmtId="9" fontId="10" fillId="5" borderId="5" xfId="0" applyNumberFormat="1" applyFont="1" applyFill="1" applyBorder="1" applyAlignment="1" applyProtection="1">
      <alignment horizontal="center" vertical="center"/>
      <protection hidden="1"/>
    </xf>
    <xf numFmtId="9" fontId="10" fillId="5" borderId="6" xfId="0" applyNumberFormat="1" applyFont="1" applyFill="1" applyBorder="1" applyAlignment="1" applyProtection="1">
      <alignment horizontal="center" vertical="center"/>
      <protection hidden="1"/>
    </xf>
    <xf numFmtId="0" fontId="3" fillId="3" borderId="11" xfId="0" applyFont="1" applyFill="1" applyBorder="1" applyAlignment="1" applyProtection="1">
      <alignment horizontal="left" vertical="center" wrapText="1"/>
      <protection locked="0"/>
    </xf>
    <xf numFmtId="0" fontId="3" fillId="3" borderId="12" xfId="0" applyFont="1" applyFill="1" applyBorder="1" applyAlignment="1" applyProtection="1">
      <alignment horizontal="left" vertical="center" wrapText="1"/>
      <protection locked="0"/>
    </xf>
    <xf numFmtId="0" fontId="3" fillId="3" borderId="13" xfId="0" applyFont="1" applyFill="1" applyBorder="1" applyAlignment="1" applyProtection="1">
      <alignment horizontal="left" vertical="center" wrapText="1"/>
      <protection locked="0"/>
    </xf>
    <xf numFmtId="0" fontId="3" fillId="3" borderId="14" xfId="0" applyFont="1" applyFill="1" applyBorder="1" applyAlignment="1" applyProtection="1">
      <alignment horizontal="left" vertical="center" wrapText="1"/>
      <protection locked="0"/>
    </xf>
    <xf numFmtId="0" fontId="3" fillId="3" borderId="15" xfId="0" applyFont="1" applyFill="1" applyBorder="1" applyAlignment="1" applyProtection="1">
      <alignment horizontal="left" vertical="center" wrapText="1"/>
      <protection locked="0"/>
    </xf>
    <xf numFmtId="0" fontId="3" fillId="3" borderId="16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9" borderId="0" xfId="0" applyFont="1" applyFill="1" applyAlignment="1" applyProtection="1">
      <alignment horizontal="right" vertical="center"/>
      <protection locked="0"/>
    </xf>
    <xf numFmtId="0" fontId="1" fillId="9" borderId="0" xfId="0" applyFont="1" applyFill="1" applyAlignment="1" applyProtection="1">
      <alignment horizontal="left" vertical="center"/>
      <protection hidden="1"/>
    </xf>
    <xf numFmtId="0" fontId="13" fillId="0" borderId="0" xfId="0" applyFont="1" applyFill="1" applyAlignment="1" applyProtection="1">
      <alignment horizontal="left" vertical="center"/>
      <protection locked="0"/>
    </xf>
    <xf numFmtId="0" fontId="16" fillId="10" borderId="7" xfId="1" applyFont="1" applyFill="1" applyBorder="1" applyAlignment="1" applyProtection="1">
      <alignment horizontal="left" vertical="top" wrapText="1"/>
      <protection locked="0"/>
    </xf>
    <xf numFmtId="0" fontId="16" fillId="10" borderId="9" xfId="1" applyFont="1" applyFill="1" applyBorder="1" applyAlignment="1" applyProtection="1">
      <alignment horizontal="left" vertical="top" wrapText="1"/>
      <protection locked="0"/>
    </xf>
    <xf numFmtId="0" fontId="18" fillId="0" borderId="36" xfId="0" applyFont="1" applyBorder="1" applyAlignment="1" applyProtection="1">
      <alignment horizontal="left" vertical="top" wrapText="1"/>
      <protection locked="0"/>
    </xf>
    <xf numFmtId="0" fontId="18" fillId="0" borderId="40" xfId="0" applyFont="1" applyBorder="1" applyAlignment="1" applyProtection="1">
      <alignment horizontal="left" vertical="top" wrapText="1"/>
      <protection locked="0"/>
    </xf>
    <xf numFmtId="0" fontId="18" fillId="0" borderId="34" xfId="0" applyFont="1" applyBorder="1" applyAlignment="1" applyProtection="1">
      <alignment horizontal="left" vertical="top" wrapText="1"/>
      <protection locked="0"/>
    </xf>
  </cellXfs>
  <cellStyles count="2">
    <cellStyle name="一般" xfId="0" builtinId="0"/>
    <cellStyle name="超連結" xfId="1" builtinId="8"/>
  </cellStyles>
  <dxfs count="2781"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lang="fr-FR"/>
            </a:pPr>
            <a:r>
              <a:rPr lang="en-US"/>
              <a:t>Stories Progress</a:t>
            </a:r>
          </a:p>
        </c:rich>
      </c:tx>
    </c:title>
    <c:plotArea>
      <c:layout/>
      <c:barChart>
        <c:barDir val="col"/>
        <c:grouping val="clustered"/>
        <c:ser>
          <c:idx val="1"/>
          <c:order val="1"/>
          <c:tx>
            <c:strRef>
              <c:f>ReleaseProgress!$C$7</c:f>
              <c:strCache>
                <c:ptCount val="1"/>
                <c:pt idx="0">
                  <c:v>Actual progress</c:v>
                </c:pt>
              </c:strCache>
            </c:strRef>
          </c:tx>
          <c:cat>
            <c:numRef>
              <c:f>ReleaseProgress!$D$5:$AB$5</c:f>
              <c:numCache>
                <c:formatCode>General</c:formatCode>
                <c:ptCount val="25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</c:numCache>
            </c:numRef>
          </c:cat>
          <c:val>
            <c:numRef>
              <c:f>ReleaseProgress!$D$7:$AB$7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</c:numCache>
            </c:numRef>
          </c:val>
        </c:ser>
        <c:axId val="93723264"/>
        <c:axId val="93745536"/>
      </c:barChart>
      <c:lineChart>
        <c:grouping val="standard"/>
        <c:ser>
          <c:idx val="0"/>
          <c:order val="0"/>
          <c:tx>
            <c:strRef>
              <c:f>ReleaseProgress!$C$6</c:f>
              <c:strCache>
                <c:ptCount val="1"/>
                <c:pt idx="0">
                  <c:v>Goal progress</c:v>
                </c:pt>
              </c:strCache>
            </c:strRef>
          </c:tx>
          <c:marker>
            <c:symbol val="none"/>
          </c:marker>
          <c:cat>
            <c:numRef>
              <c:f>ReleaseProgress!$D$5:$AP$5</c:f>
              <c:numCache>
                <c:formatCode>General</c:formatCode>
                <c:ptCount val="39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  <c:pt idx="25">
                  <c:v>201738</c:v>
                </c:pt>
                <c:pt idx="26">
                  <c:v>201739</c:v>
                </c:pt>
                <c:pt idx="27">
                  <c:v>201740</c:v>
                </c:pt>
                <c:pt idx="28">
                  <c:v>201741</c:v>
                </c:pt>
                <c:pt idx="29">
                  <c:v>201742</c:v>
                </c:pt>
                <c:pt idx="30">
                  <c:v>201743</c:v>
                </c:pt>
                <c:pt idx="31">
                  <c:v>201744</c:v>
                </c:pt>
                <c:pt idx="32">
                  <c:v>201745</c:v>
                </c:pt>
                <c:pt idx="33">
                  <c:v>201746</c:v>
                </c:pt>
                <c:pt idx="34">
                  <c:v>201747</c:v>
                </c:pt>
                <c:pt idx="35">
                  <c:v>201748</c:v>
                </c:pt>
                <c:pt idx="36">
                  <c:v>201749</c:v>
                </c:pt>
                <c:pt idx="37">
                  <c:v>201750</c:v>
                </c:pt>
                <c:pt idx="38">
                  <c:v>201751</c:v>
                </c:pt>
              </c:numCache>
            </c:numRef>
          </c:cat>
          <c:val>
            <c:numRef>
              <c:f>ReleaseProgress!$D$6:$AP$6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</c:numCache>
            </c:numRef>
          </c:val>
        </c:ser>
        <c:marker val="1"/>
        <c:axId val="93723264"/>
        <c:axId val="93745536"/>
      </c:lineChart>
      <c:catAx>
        <c:axId val="937232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fr-FR"/>
            </a:pPr>
            <a:endParaRPr lang="zh-TW"/>
          </a:p>
        </c:txPr>
        <c:crossAx val="93745536"/>
        <c:crosses val="autoZero"/>
        <c:auto val="1"/>
        <c:lblAlgn val="ctr"/>
        <c:lblOffset val="100"/>
      </c:catAx>
      <c:valAx>
        <c:axId val="9374553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fr-FR"/>
            </a:pPr>
            <a:endParaRPr lang="zh-TW"/>
          </a:p>
        </c:txPr>
        <c:crossAx val="93723264"/>
        <c:crosses val="autoZero"/>
        <c:crossBetween val="between"/>
      </c:valAx>
    </c:plotArea>
    <c:legend>
      <c:legendPos val="b"/>
      <c:txPr>
        <a:bodyPr/>
        <a:lstStyle/>
        <a:p>
          <a:pPr>
            <a:defRPr lang="fr-FR"/>
          </a:pPr>
          <a:endParaRPr lang="zh-TW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1476374</xdr:colOff>
      <xdr:row>8</xdr:row>
      <xdr:rowOff>130968</xdr:rowOff>
    </xdr:from>
    <xdr:to>
      <xdr:col>13</xdr:col>
      <xdr:colOff>761999</xdr:colOff>
      <xdr:row>35</xdr:row>
      <xdr:rowOff>47624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fif.hassan@gmail.com" TargetMode="External"/><Relationship Id="rId2" Type="http://schemas.openxmlformats.org/officeDocument/2006/relationships/hyperlink" Target="mailto:team1.0@domain.com" TargetMode="External"/><Relationship Id="rId1" Type="http://schemas.openxmlformats.org/officeDocument/2006/relationships/hyperlink" Target="mailto:team1.1@domain.com;team1.2@domain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hassan.afif@ato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A1:X1010"/>
  <sheetViews>
    <sheetView showGridLines="0" tabSelected="1" zoomScale="70" zoomScaleNormal="70" zoomScalePageLayoutView="85" workbookViewId="0">
      <pane xSplit="8" ySplit="11" topLeftCell="I12" activePane="bottomRight" state="frozen"/>
      <selection activeCell="D20" sqref="D20:D21"/>
      <selection pane="topRight" activeCell="D20" sqref="D20:D21"/>
      <selection pane="bottomLeft" activeCell="D20" sqref="D20:D21"/>
      <selection pane="bottomRight" activeCell="J15" sqref="J15"/>
    </sheetView>
  </sheetViews>
  <sheetFormatPr defaultColWidth="11.44140625" defaultRowHeight="13.2"/>
  <cols>
    <col min="1" max="1" width="1.88671875" customWidth="1"/>
    <col min="2" max="2" width="0.109375" hidden="1" customWidth="1"/>
    <col min="3" max="3" width="10.6640625" hidden="1" customWidth="1"/>
    <col min="4" max="4" width="7.5546875" hidden="1" customWidth="1"/>
    <col min="5" max="5" width="8.33203125" hidden="1" customWidth="1"/>
    <col min="6" max="6" width="8.33203125" customWidth="1"/>
    <col min="7" max="7" width="2.88671875" customWidth="1"/>
    <col min="8" max="8" width="6.88671875" customWidth="1"/>
    <col min="9" max="9" width="10.44140625" customWidth="1"/>
    <col min="10" max="10" width="35.109375" customWidth="1"/>
    <col min="11" max="11" width="29.33203125" style="67" customWidth="1"/>
    <col min="12" max="12" width="5.44140625" style="67" customWidth="1"/>
    <col min="13" max="13" width="11.44140625" style="67" customWidth="1"/>
    <col min="14" max="14" width="15" customWidth="1"/>
    <col min="15" max="15" width="16.5546875" customWidth="1"/>
    <col min="16" max="16" width="12.44140625" bestFit="1" customWidth="1"/>
    <col min="17" max="18" width="12" customWidth="1"/>
    <col min="19" max="19" width="13.33203125" customWidth="1"/>
    <col min="20" max="20" width="10.88671875" customWidth="1"/>
    <col min="21" max="21" width="58.109375" customWidth="1"/>
    <col min="22" max="22" width="28.44140625" style="21" customWidth="1"/>
    <col min="23" max="23" width="42.88671875" customWidth="1"/>
    <col min="24" max="24" width="1.88671875" customWidth="1"/>
    <col min="27" max="27" width="10.6640625" customWidth="1"/>
  </cols>
  <sheetData>
    <row r="1" spans="1:24" ht="13.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3"/>
      <c r="L1" s="4"/>
      <c r="M1" s="4"/>
      <c r="N1" s="5" t="s">
        <v>0</v>
      </c>
      <c r="O1" s="6">
        <f ca="1">SUMPRODUCT(($P$12:$P$1010=N1)*(SUBTOTAL(103,OFFSET($P$12,ROW($P$12:$P$1010)-MIN(ROW($P$12:$P$1010)),0))))</f>
        <v>0</v>
      </c>
      <c r="P1" s="7"/>
      <c r="V1" s="8">
        <v>0</v>
      </c>
    </row>
    <row r="2" spans="1:24" ht="12.75" customHeight="1">
      <c r="A2" s="1"/>
      <c r="B2" s="1"/>
      <c r="C2" s="1"/>
      <c r="D2" s="1"/>
      <c r="E2" s="1"/>
      <c r="F2" s="1"/>
      <c r="G2" s="1"/>
      <c r="I2" s="201" t="s">
        <v>1</v>
      </c>
      <c r="J2" s="201"/>
      <c r="K2" s="201"/>
      <c r="L2" s="201"/>
      <c r="M2" s="9"/>
      <c r="N2" s="10" t="str">
        <f ca="1">INDIRECT("Not_started")</f>
        <v>Not started</v>
      </c>
      <c r="O2" s="11">
        <f t="shared" ref="O2:O8" ca="1" si="0">SUMPRODUCT(($P$12:$P$1010=N2)*(SUBTOTAL(103,OFFSET($P$12,ROW($P$12:$P$1010)-MIN(ROW($P$12:$P$1010)),0))))</f>
        <v>0</v>
      </c>
      <c r="P2" s="12">
        <f t="shared" ref="P2:P8" ca="1" si="1">IFERROR(O2/SUM($O$2:$O$8),"--")</f>
        <v>0</v>
      </c>
      <c r="Q2" s="202" t="s">
        <v>2</v>
      </c>
      <c r="R2" s="196"/>
      <c r="S2" s="196"/>
      <c r="T2" s="196"/>
      <c r="U2" s="13">
        <f t="shared" ref="U2:U8" ca="1" si="2">COUNTIF($P$12:$P$1010,N2)</f>
        <v>0</v>
      </c>
      <c r="V2" s="8">
        <v>0</v>
      </c>
    </row>
    <row r="3" spans="1:24" ht="12.75" customHeight="1">
      <c r="A3" s="1"/>
      <c r="B3" s="1"/>
      <c r="C3" s="1"/>
      <c r="D3" s="1"/>
      <c r="E3" s="1"/>
      <c r="F3" s="1"/>
      <c r="G3" s="1"/>
      <c r="H3" s="14"/>
      <c r="I3" s="201"/>
      <c r="J3" s="201"/>
      <c r="K3" s="201"/>
      <c r="L3" s="201"/>
      <c r="M3" s="9"/>
      <c r="N3" s="10" t="str">
        <f ca="1">INDIRECT("In_progress")</f>
        <v>In progress</v>
      </c>
      <c r="O3" s="11">
        <f t="shared" ca="1" si="0"/>
        <v>1</v>
      </c>
      <c r="P3" s="12">
        <f t="shared" ca="1" si="1"/>
        <v>0.33333333333333331</v>
      </c>
      <c r="Q3" s="203" t="s">
        <v>3</v>
      </c>
      <c r="R3" s="197"/>
      <c r="S3" s="197"/>
      <c r="T3" s="197"/>
      <c r="U3" s="13">
        <f t="shared" ca="1" si="2"/>
        <v>1</v>
      </c>
      <c r="V3" s="8">
        <v>0</v>
      </c>
    </row>
    <row r="4" spans="1:24" ht="12.75" customHeight="1" thickBot="1">
      <c r="A4" s="1"/>
      <c r="B4" s="1"/>
      <c r="C4" s="1"/>
      <c r="D4" s="1"/>
      <c r="E4" s="1"/>
      <c r="G4" s="15"/>
      <c r="H4" s="16"/>
      <c r="I4" s="201"/>
      <c r="J4" s="201"/>
      <c r="K4" s="201"/>
      <c r="L4" s="201"/>
      <c r="M4" s="9"/>
      <c r="N4" s="17" t="str">
        <f ca="1">INDIRECT("Closed")</f>
        <v>Closed</v>
      </c>
      <c r="O4" s="6">
        <f t="shared" ca="1" si="0"/>
        <v>1</v>
      </c>
      <c r="P4" s="18">
        <f t="shared" ca="1" si="1"/>
        <v>0.33333333333333331</v>
      </c>
      <c r="Q4" s="204" t="s">
        <v>3</v>
      </c>
      <c r="R4" s="197"/>
      <c r="S4" s="197"/>
      <c r="T4" s="197"/>
      <c r="U4" s="13">
        <f t="shared" ca="1" si="2"/>
        <v>1</v>
      </c>
      <c r="V4" s="8">
        <v>0</v>
      </c>
    </row>
    <row r="5" spans="1:24" ht="14.25" customHeight="1">
      <c r="A5" s="1"/>
      <c r="B5" s="1"/>
      <c r="C5" s="1"/>
      <c r="D5" s="1"/>
      <c r="E5" s="1"/>
      <c r="F5" s="19" t="s">
        <v>1274</v>
      </c>
      <c r="G5" s="15"/>
      <c r="H5" s="16"/>
      <c r="I5" s="201"/>
      <c r="J5" s="201"/>
      <c r="K5" s="201"/>
      <c r="L5" s="201"/>
      <c r="M5" s="9"/>
      <c r="N5" s="17" t="str">
        <f ca="1">INDIRECT("Applied")</f>
        <v>Applied</v>
      </c>
      <c r="O5" s="6">
        <f t="shared" ca="1" si="0"/>
        <v>0</v>
      </c>
      <c r="P5" s="18">
        <f ca="1">IFERROR(O5/SUM($O$2:$O$8),"--")</f>
        <v>0</v>
      </c>
      <c r="Q5" s="205">
        <f ca="1">IFERROR((O4+O5)/(O2+O3+O4+O5),"--")</f>
        <v>0.5</v>
      </c>
      <c r="R5" s="198"/>
      <c r="S5" s="198"/>
      <c r="T5" s="198"/>
      <c r="U5" s="13">
        <f t="shared" ca="1" si="2"/>
        <v>0</v>
      </c>
      <c r="V5" s="8">
        <v>0</v>
      </c>
    </row>
    <row r="6" spans="1:24" ht="13.5" customHeight="1">
      <c r="A6" s="1"/>
      <c r="B6" s="1"/>
      <c r="C6" s="1"/>
      <c r="D6" s="1"/>
      <c r="E6" s="1"/>
      <c r="F6" s="207" t="str">
        <f ca="1">CONCATENATE("Week ",IF(WEEKNUM(TODAY())&lt;10,VALUE(CONCATENATE(YEAR(TODAY()),"0",WEEKNUM(TODAY()))),VALUE(CONCATENATE(YEAR(TODAY()),WEEKNUM(TODAY())))))</f>
        <v>Week 202119</v>
      </c>
      <c r="G6" s="15"/>
      <c r="H6" s="16"/>
      <c r="I6" s="201"/>
      <c r="J6" s="201"/>
      <c r="K6" s="201"/>
      <c r="L6" s="201"/>
      <c r="M6" s="9"/>
      <c r="N6" s="10" t="str">
        <f ca="1">INDIRECT("Canceled")</f>
        <v>Canceled</v>
      </c>
      <c r="O6" s="11">
        <f t="shared" ca="1" si="0"/>
        <v>1</v>
      </c>
      <c r="P6" s="12">
        <f ca="1">IFERROR(O6/SUM($O$2:$O$8),"--")</f>
        <v>0.33333333333333331</v>
      </c>
      <c r="Q6" s="206"/>
      <c r="R6" s="198"/>
      <c r="S6" s="198"/>
      <c r="T6" s="198"/>
      <c r="U6" s="13">
        <f t="shared" ca="1" si="2"/>
        <v>1</v>
      </c>
      <c r="V6" s="8">
        <v>0</v>
      </c>
    </row>
    <row r="7" spans="1:24" ht="12.75" customHeight="1" thickBot="1">
      <c r="A7" s="1"/>
      <c r="B7" s="1"/>
      <c r="C7" s="1"/>
      <c r="D7" s="1"/>
      <c r="E7" s="1"/>
      <c r="F7" s="208"/>
      <c r="G7" s="20"/>
      <c r="H7" s="16"/>
      <c r="I7" s="14"/>
      <c r="J7" s="14"/>
      <c r="K7" s="14"/>
      <c r="L7" s="14"/>
      <c r="M7" s="9"/>
      <c r="N7" s="10" t="str">
        <f ca="1">INDIRECT("Suspended")</f>
        <v>Suspended</v>
      </c>
      <c r="O7" s="11">
        <f t="shared" ca="1" si="0"/>
        <v>0</v>
      </c>
      <c r="P7" s="12">
        <f ca="1">IFERROR(O7/SUM($O$2:$O$8),"--")</f>
        <v>0</v>
      </c>
      <c r="Q7" s="209">
        <f ca="1">IFERROR((U4+U5)/(U2+U3+U4+U5),"--")</f>
        <v>0.5</v>
      </c>
      <c r="R7" s="199"/>
      <c r="S7" s="199"/>
      <c r="T7" s="199"/>
      <c r="U7" s="13">
        <f t="shared" ca="1" si="2"/>
        <v>0</v>
      </c>
      <c r="V7" s="8">
        <v>0</v>
      </c>
    </row>
    <row r="8" spans="1:24" ht="14.25" customHeight="1">
      <c r="A8" s="1"/>
      <c r="B8" s="1"/>
      <c r="C8" s="1"/>
      <c r="D8" s="1"/>
      <c r="E8" s="1"/>
      <c r="F8" s="211"/>
      <c r="G8" s="212"/>
      <c r="H8" s="213"/>
      <c r="I8" s="217"/>
      <c r="J8" s="14"/>
      <c r="K8" s="14"/>
      <c r="L8" s="2"/>
      <c r="M8" s="4"/>
      <c r="N8" s="17" t="str">
        <f ca="1">INDIRECT("N_A")</f>
        <v>N/A</v>
      </c>
      <c r="O8" s="6">
        <f t="shared" ca="1" si="0"/>
        <v>0</v>
      </c>
      <c r="P8" s="18">
        <f t="shared" ca="1" si="1"/>
        <v>0</v>
      </c>
      <c r="Q8" s="210"/>
      <c r="R8" s="199"/>
      <c r="S8" s="199"/>
      <c r="T8" s="199"/>
      <c r="U8" s="13">
        <f t="shared" ca="1" si="2"/>
        <v>0</v>
      </c>
      <c r="V8" s="8">
        <v>0</v>
      </c>
    </row>
    <row r="9" spans="1:24" ht="9.75" customHeight="1" thickBot="1">
      <c r="A9" s="1"/>
      <c r="B9" s="1"/>
      <c r="C9" s="1"/>
      <c r="D9" s="1"/>
      <c r="E9" s="1"/>
      <c r="F9" s="214"/>
      <c r="G9" s="215"/>
      <c r="H9" s="216"/>
      <c r="I9" s="217"/>
      <c r="J9" s="1"/>
      <c r="K9" s="4"/>
      <c r="L9" s="2"/>
      <c r="M9" s="4"/>
    </row>
    <row r="10" spans="1:24" ht="4.5" customHeight="1">
      <c r="A10" s="1"/>
      <c r="B10" s="1"/>
      <c r="C10" s="1"/>
      <c r="D10" s="1"/>
      <c r="E10" s="1"/>
      <c r="F10" s="22"/>
      <c r="G10" s="22"/>
      <c r="H10" s="22"/>
      <c r="I10" s="1"/>
      <c r="J10" s="1"/>
      <c r="K10" s="4"/>
      <c r="L10" s="2"/>
      <c r="M10" s="4"/>
    </row>
    <row r="11" spans="1:24" ht="44.25" customHeight="1">
      <c r="B11" s="23" t="s">
        <v>4</v>
      </c>
      <c r="C11" s="23" t="s">
        <v>5</v>
      </c>
      <c r="D11" s="23" t="s">
        <v>6</v>
      </c>
      <c r="E11" s="23" t="s">
        <v>7</v>
      </c>
      <c r="F11" s="24" t="s">
        <v>8</v>
      </c>
      <c r="H11" s="25" t="s">
        <v>9</v>
      </c>
      <c r="I11" s="26" t="s">
        <v>10</v>
      </c>
      <c r="J11" s="26" t="s">
        <v>11</v>
      </c>
      <c r="K11" s="26" t="s">
        <v>12</v>
      </c>
      <c r="L11" s="27" t="s">
        <v>13</v>
      </c>
      <c r="M11" s="28" t="s">
        <v>14</v>
      </c>
      <c r="N11" s="26" t="s">
        <v>15</v>
      </c>
      <c r="O11" s="26" t="s">
        <v>16</v>
      </c>
      <c r="P11" s="26" t="s">
        <v>17</v>
      </c>
      <c r="Q11" s="26" t="s">
        <v>18</v>
      </c>
      <c r="R11" s="200" t="s">
        <v>1275</v>
      </c>
      <c r="S11" s="200" t="s">
        <v>1277</v>
      </c>
      <c r="T11" s="200" t="s">
        <v>1276</v>
      </c>
      <c r="U11" s="29" t="s">
        <v>19</v>
      </c>
      <c r="V11" s="30" t="s">
        <v>20</v>
      </c>
      <c r="W11" s="30" t="s">
        <v>21</v>
      </c>
    </row>
    <row r="12" spans="1:24">
      <c r="B12" s="31">
        <f>IF(N12="","",IF(WEEKNUM(N12)&lt;10,VALUE(CONCATENATE(YEAR(N12),"0",WEEKNUM(N12))),VALUE(CONCATENATE(YEAR(N12),WEEKNUM(N12)))))</f>
        <v>202114</v>
      </c>
      <c r="C12" s="31">
        <f>IF(Q12="","",IF(WEEKNUM(Q12)&lt;10,VALUE(CONCATENATE(YEAR(Q12),"0",WEEKNUM(Q12))),VALUE(CONCATENATE(YEAR(Q12),WEEKNUM(Q12)))))</f>
        <v>202112</v>
      </c>
      <c r="D12" s="31" t="str">
        <f t="shared" ref="D12:D75" si="3">IF(OR(P12=Not_started,P12=In_progress),"N",IF(OR(P12=N_A,P12=Suspended,P12=Canceled),"","Y"))</f>
        <v>N</v>
      </c>
      <c r="E12" s="31">
        <f t="shared" ref="E12:E75" si="4">IF(OR(P12=Not_started,P12=In_progress,P12=Applied,P12=Closed),1,0)</f>
        <v>1</v>
      </c>
      <c r="F12" s="32">
        <f t="shared" ref="F12:F75" si="5">IFERROR(IF(P12=Backlog,"",IF(O12="",B12,IF(WEEKNUM(O12)&lt;10,VALUE(CONCATENATE(YEAR(O12),"0",WEEKNUM(O12))),VALUE(CONCATENATE(YEAR(O12),WEEKNUM(O12)))))),"date? &gt;&gt;")</f>
        <v>202114</v>
      </c>
      <c r="G12" s="33">
        <f ca="1">IF(OR(P12=$N$2,P12=$N$3),IF(F12=ReleaseProgress!$G$2,0,IF(F12&gt;ReleaseProgress!$G$2,1,-1)),"")</f>
        <v>-1</v>
      </c>
      <c r="H12" s="34" t="s">
        <v>22</v>
      </c>
      <c r="I12" s="35" t="s">
        <v>23</v>
      </c>
      <c r="J12" s="36" t="s">
        <v>24</v>
      </c>
      <c r="K12" s="36" t="s">
        <v>25</v>
      </c>
      <c r="L12" s="37"/>
      <c r="M12" s="37">
        <v>5</v>
      </c>
      <c r="N12" s="38">
        <v>44287</v>
      </c>
      <c r="O12" s="39"/>
      <c r="P12" s="40" t="s">
        <v>49</v>
      </c>
      <c r="Q12" s="41">
        <v>44275</v>
      </c>
      <c r="R12" s="41"/>
      <c r="S12" s="41"/>
      <c r="T12" s="41"/>
      <c r="U12" s="42" t="s">
        <v>26</v>
      </c>
      <c r="V12" s="43" t="str">
        <f>IF(ISERROR(VLOOKUP(K12,LB_PROJECTS,2,FALSE)),"",VLOOKUP(K12,LB_PROJECTS,2,FALSE))</f>
        <v>Team 1</v>
      </c>
      <c r="W12" s="44" t="s">
        <v>27</v>
      </c>
      <c r="X12" t="s">
        <v>28</v>
      </c>
    </row>
    <row r="13" spans="1:24" ht="39.6">
      <c r="B13" s="31">
        <f t="shared" ref="B13:B76" si="6">IF(N13="","",IF(WEEKNUM(N13)&lt;10,VALUE(CONCATENATE(YEAR(N13),"0",WEEKNUM(N13))),VALUE(CONCATENATE(YEAR(N13),WEEKNUM(N13)))))</f>
        <v>201713</v>
      </c>
      <c r="C13" s="31">
        <f t="shared" ref="C13:C76" si="7">IF(Q13="","",IF(WEEKNUM(Q13)&lt;10,VALUE(CONCATENATE(YEAR(Q13),"0",WEEKNUM(Q13))),VALUE(CONCATENATE(YEAR(Q13),WEEKNUM(Q13)))))</f>
        <v>201715</v>
      </c>
      <c r="D13" s="31" t="str">
        <f t="shared" si="3"/>
        <v/>
      </c>
      <c r="E13" s="31">
        <f t="shared" si="4"/>
        <v>0</v>
      </c>
      <c r="F13" s="32">
        <f t="shared" si="5"/>
        <v>201713</v>
      </c>
      <c r="G13" s="33" t="str">
        <f ca="1">IF(OR(P13=$N$2,P13=$N$3),IF(F13=ReleaseProgress!$G$2,0,IF(F13&gt;ReleaseProgress!$G$2,1,-1)),"")</f>
        <v/>
      </c>
      <c r="H13" s="34" t="s">
        <v>29</v>
      </c>
      <c r="I13" s="45" t="s">
        <v>30</v>
      </c>
      <c r="J13" s="46" t="s">
        <v>31</v>
      </c>
      <c r="K13" s="46" t="s">
        <v>25</v>
      </c>
      <c r="L13" s="47" t="s">
        <v>32</v>
      </c>
      <c r="M13" s="47">
        <v>8</v>
      </c>
      <c r="N13" s="48">
        <v>42824</v>
      </c>
      <c r="O13" s="49"/>
      <c r="P13" s="50" t="s">
        <v>33</v>
      </c>
      <c r="Q13" s="51">
        <v>42838</v>
      </c>
      <c r="R13" s="51"/>
      <c r="S13" s="51"/>
      <c r="T13" s="51"/>
      <c r="U13" s="52" t="s">
        <v>34</v>
      </c>
      <c r="V13" s="53" t="str">
        <f>IF(ISERROR(VLOOKUP(K13,LB_PROJECTS,2,FALSE)),"",VLOOKUP(K13,LB_PROJECTS,2,FALSE))</f>
        <v>Team 1</v>
      </c>
      <c r="W13" s="44" t="s">
        <v>35</v>
      </c>
      <c r="X13" t="s">
        <v>28</v>
      </c>
    </row>
    <row r="14" spans="1:24" ht="26.4">
      <c r="B14" s="31">
        <f t="shared" si="6"/>
        <v>201719</v>
      </c>
      <c r="C14" s="31">
        <f t="shared" si="7"/>
        <v>201716</v>
      </c>
      <c r="D14" s="31" t="str">
        <f t="shared" si="3"/>
        <v>Y</v>
      </c>
      <c r="E14" s="31">
        <f t="shared" si="4"/>
        <v>1</v>
      </c>
      <c r="F14" s="32">
        <f t="shared" si="5"/>
        <v>201719</v>
      </c>
      <c r="G14" s="33" t="str">
        <f ca="1">IF(OR(P14=$N$2,P14=$N$3),IF(F14=ReleaseProgress!$G$2,0,IF(F14&gt;ReleaseProgress!$G$2,1,-1)),"")</f>
        <v/>
      </c>
      <c r="H14" s="34" t="s">
        <v>36</v>
      </c>
      <c r="I14" s="45" t="s">
        <v>30</v>
      </c>
      <c r="J14" s="46" t="s">
        <v>37</v>
      </c>
      <c r="K14" s="46" t="s">
        <v>38</v>
      </c>
      <c r="L14" s="47"/>
      <c r="M14" s="47">
        <v>2</v>
      </c>
      <c r="N14" s="54">
        <v>42867</v>
      </c>
      <c r="O14" s="49"/>
      <c r="P14" s="50" t="s">
        <v>39</v>
      </c>
      <c r="Q14" s="51">
        <v>42841</v>
      </c>
      <c r="R14" s="51"/>
      <c r="S14" s="51"/>
      <c r="T14" s="51"/>
      <c r="U14" s="55" t="s">
        <v>40</v>
      </c>
      <c r="V14" s="53" t="str">
        <f>IF(ISERROR(VLOOKUP(K14,LB_PROJECTS,2,FALSE)),"",VLOOKUP(K14,LB_PROJECTS,2,FALSE))</f>
        <v>Team 2</v>
      </c>
      <c r="W14" s="44" t="s">
        <v>41</v>
      </c>
      <c r="X14" t="s">
        <v>28</v>
      </c>
    </row>
    <row r="15" spans="1:24">
      <c r="B15" s="31" t="str">
        <f t="shared" si="6"/>
        <v/>
      </c>
      <c r="C15" s="31" t="str">
        <f t="shared" si="7"/>
        <v/>
      </c>
      <c r="D15" s="31" t="str">
        <f t="shared" si="3"/>
        <v>Y</v>
      </c>
      <c r="E15" s="31">
        <f t="shared" si="4"/>
        <v>0</v>
      </c>
      <c r="F15" s="32" t="str">
        <f t="shared" si="5"/>
        <v/>
      </c>
      <c r="G15" s="33" t="str">
        <f ca="1">IF(OR(P15=$N$2,P15=$N$3),IF(F15=ReleaseProgress!$G$2,0,IF(F15&gt;ReleaseProgress!$G$2,1,-1)),"")</f>
        <v/>
      </c>
      <c r="H15" s="34" t="s">
        <v>42</v>
      </c>
      <c r="I15" s="45"/>
      <c r="J15" s="46"/>
      <c r="K15" s="46"/>
      <c r="L15" s="47"/>
      <c r="M15" s="47"/>
      <c r="N15" s="54"/>
      <c r="O15" s="49"/>
      <c r="P15" s="50"/>
      <c r="Q15" s="51"/>
      <c r="R15" s="51"/>
      <c r="S15" s="51"/>
      <c r="T15" s="51"/>
      <c r="U15" s="55"/>
      <c r="V15" s="53"/>
      <c r="W15" s="44" t="s">
        <v>43</v>
      </c>
      <c r="X15" t="s">
        <v>28</v>
      </c>
    </row>
    <row r="16" spans="1:24">
      <c r="B16" s="31" t="str">
        <f t="shared" si="6"/>
        <v/>
      </c>
      <c r="C16" s="31" t="str">
        <f t="shared" si="7"/>
        <v/>
      </c>
      <c r="D16" s="31" t="str">
        <f t="shared" si="3"/>
        <v>Y</v>
      </c>
      <c r="E16" s="31">
        <f t="shared" si="4"/>
        <v>0</v>
      </c>
      <c r="F16" s="32" t="str">
        <f t="shared" si="5"/>
        <v/>
      </c>
      <c r="G16" s="33" t="str">
        <f ca="1">IF(OR(P16=$N$2,P16=$N$3),IF(F16=ReleaseProgress!$G$2,0,IF(F16&gt;ReleaseProgress!$G$2,1,-1)),"")</f>
        <v/>
      </c>
      <c r="H16" s="34" t="s">
        <v>44</v>
      </c>
      <c r="I16" s="45"/>
      <c r="J16" s="46"/>
      <c r="K16" s="46"/>
      <c r="L16" s="47"/>
      <c r="M16" s="47"/>
      <c r="N16" s="54"/>
      <c r="O16" s="49"/>
      <c r="P16" s="50"/>
      <c r="Q16" s="51"/>
      <c r="R16" s="51"/>
      <c r="S16" s="51"/>
      <c r="T16" s="51"/>
      <c r="U16" s="55"/>
      <c r="V16" s="53"/>
      <c r="W16" s="44"/>
      <c r="X16" t="s">
        <v>28</v>
      </c>
    </row>
    <row r="17" spans="2:24">
      <c r="B17" s="31" t="str">
        <f t="shared" si="6"/>
        <v/>
      </c>
      <c r="C17" s="31" t="str">
        <f t="shared" si="7"/>
        <v/>
      </c>
      <c r="D17" s="31" t="str">
        <f t="shared" si="3"/>
        <v>Y</v>
      </c>
      <c r="E17" s="31">
        <f t="shared" si="4"/>
        <v>0</v>
      </c>
      <c r="F17" s="32" t="str">
        <f t="shared" si="5"/>
        <v/>
      </c>
      <c r="G17" s="33" t="str">
        <f ca="1">IF(OR(P17=$N$2,P17=$N$3),IF(F17=ReleaseProgress!$G$2,0,IF(F17&gt;ReleaseProgress!$G$2,1,-1)),"")</f>
        <v/>
      </c>
      <c r="H17" s="34" t="s">
        <v>47</v>
      </c>
      <c r="I17" s="45"/>
      <c r="J17" s="46"/>
      <c r="K17" s="46"/>
      <c r="L17" s="47"/>
      <c r="M17" s="47"/>
      <c r="N17" s="54"/>
      <c r="O17" s="49"/>
      <c r="P17" s="50"/>
      <c r="Q17" s="51"/>
      <c r="R17" s="51"/>
      <c r="S17" s="51"/>
      <c r="T17" s="51"/>
      <c r="U17" s="55"/>
      <c r="V17" s="53"/>
      <c r="W17" s="44" t="s">
        <v>50</v>
      </c>
      <c r="X17" t="s">
        <v>28</v>
      </c>
    </row>
    <row r="18" spans="2:24">
      <c r="B18" s="31" t="str">
        <f t="shared" si="6"/>
        <v/>
      </c>
      <c r="C18" s="31" t="str">
        <f t="shared" si="7"/>
        <v/>
      </c>
      <c r="D18" s="31" t="str">
        <f t="shared" si="3"/>
        <v>Y</v>
      </c>
      <c r="E18" s="31">
        <f t="shared" si="4"/>
        <v>0</v>
      </c>
      <c r="F18" s="32" t="str">
        <f t="shared" si="5"/>
        <v/>
      </c>
      <c r="G18" s="33" t="str">
        <f ca="1">IF(OR(P18=$N$2,P18=$N$3),IF(F18=ReleaseProgress!$G$2,0,IF(F18&gt;ReleaseProgress!$G$2,1,-1)),"")</f>
        <v/>
      </c>
      <c r="H18" s="34" t="s">
        <v>51</v>
      </c>
      <c r="I18" s="45"/>
      <c r="J18" s="46"/>
      <c r="K18" s="46"/>
      <c r="L18" s="47"/>
      <c r="M18" s="47"/>
      <c r="N18" s="54"/>
      <c r="O18" s="49"/>
      <c r="P18" s="50"/>
      <c r="Q18" s="51"/>
      <c r="R18" s="51"/>
      <c r="S18" s="51"/>
      <c r="T18" s="51"/>
      <c r="U18" s="55"/>
      <c r="V18" s="53"/>
      <c r="W18" s="44" t="s">
        <v>53</v>
      </c>
      <c r="X18" t="s">
        <v>28</v>
      </c>
    </row>
    <row r="19" spans="2:24">
      <c r="B19" s="31" t="str">
        <f t="shared" si="6"/>
        <v/>
      </c>
      <c r="C19" s="31" t="str">
        <f t="shared" si="7"/>
        <v/>
      </c>
      <c r="D19" s="31" t="str">
        <f t="shared" si="3"/>
        <v>Y</v>
      </c>
      <c r="E19" s="31">
        <f t="shared" si="4"/>
        <v>0</v>
      </c>
      <c r="F19" s="32" t="str">
        <f t="shared" si="5"/>
        <v/>
      </c>
      <c r="G19" s="33" t="str">
        <f ca="1">IF(OR(P19=$N$2,P19=$N$3),IF(F19=ReleaseProgress!$G$2,0,IF(F19&gt;ReleaseProgress!$G$2,1,-1)),"")</f>
        <v/>
      </c>
      <c r="H19" s="34" t="s">
        <v>54</v>
      </c>
      <c r="I19" s="45"/>
      <c r="J19" s="46"/>
      <c r="K19" s="46"/>
      <c r="L19" s="47"/>
      <c r="M19" s="47"/>
      <c r="N19" s="54"/>
      <c r="O19" s="49"/>
      <c r="P19" s="50"/>
      <c r="Q19" s="51"/>
      <c r="R19" s="51"/>
      <c r="S19" s="51"/>
      <c r="T19" s="51"/>
      <c r="U19" s="55"/>
      <c r="V19" s="53"/>
      <c r="W19" s="44" t="s">
        <v>55</v>
      </c>
      <c r="X19" t="s">
        <v>28</v>
      </c>
    </row>
    <row r="20" spans="2:24">
      <c r="B20" s="31" t="str">
        <f t="shared" si="6"/>
        <v/>
      </c>
      <c r="C20" s="31" t="str">
        <f t="shared" si="7"/>
        <v/>
      </c>
      <c r="D20" s="31" t="str">
        <f t="shared" si="3"/>
        <v>Y</v>
      </c>
      <c r="E20" s="31">
        <f t="shared" si="4"/>
        <v>0</v>
      </c>
      <c r="F20" s="32" t="str">
        <f t="shared" si="5"/>
        <v/>
      </c>
      <c r="G20" s="33" t="str">
        <f ca="1">IF(OR(P20=$N$2,P20=$N$3),IF(F20=ReleaseProgress!$G$2,0,IF(F20&gt;ReleaseProgress!$G$2,1,-1)),"")</f>
        <v/>
      </c>
      <c r="H20" s="34" t="s">
        <v>56</v>
      </c>
      <c r="I20" s="45"/>
      <c r="J20" s="46"/>
      <c r="K20" s="46"/>
      <c r="L20" s="47"/>
      <c r="M20" s="47"/>
      <c r="N20" s="54"/>
      <c r="O20" s="49"/>
      <c r="P20" s="50"/>
      <c r="Q20" s="51"/>
      <c r="R20" s="51"/>
      <c r="S20" s="51"/>
      <c r="T20" s="51"/>
      <c r="U20" s="55"/>
      <c r="V20" s="53"/>
      <c r="W20" s="44"/>
      <c r="X20" t="s">
        <v>28</v>
      </c>
    </row>
    <row r="21" spans="2:24">
      <c r="B21" s="31" t="str">
        <f t="shared" si="6"/>
        <v/>
      </c>
      <c r="C21" s="31" t="str">
        <f t="shared" si="7"/>
        <v/>
      </c>
      <c r="D21" s="31" t="str">
        <f t="shared" si="3"/>
        <v>Y</v>
      </c>
      <c r="E21" s="31">
        <f t="shared" si="4"/>
        <v>0</v>
      </c>
      <c r="F21" s="32" t="str">
        <f t="shared" si="5"/>
        <v/>
      </c>
      <c r="G21" s="33" t="str">
        <f ca="1">IF(OR(P21=$N$2,P21=$N$3),IF(F21=ReleaseProgress!$G$2,0,IF(F21&gt;ReleaseProgress!$G$2,1,-1)),"")</f>
        <v/>
      </c>
      <c r="H21" s="34" t="s">
        <v>58</v>
      </c>
      <c r="I21" s="45"/>
      <c r="J21" s="46"/>
      <c r="K21" s="46"/>
      <c r="L21" s="47"/>
      <c r="M21" s="47"/>
      <c r="N21" s="54"/>
      <c r="O21" s="49"/>
      <c r="P21" s="50"/>
      <c r="Q21" s="51"/>
      <c r="R21" s="51"/>
      <c r="S21" s="51"/>
      <c r="T21" s="51"/>
      <c r="U21" s="55"/>
      <c r="V21" s="53"/>
      <c r="W21" s="44" t="s">
        <v>60</v>
      </c>
      <c r="X21" t="s">
        <v>28</v>
      </c>
    </row>
    <row r="22" spans="2:24">
      <c r="B22" s="31" t="str">
        <f t="shared" si="6"/>
        <v/>
      </c>
      <c r="C22" s="31" t="str">
        <f t="shared" si="7"/>
        <v/>
      </c>
      <c r="D22" s="31" t="str">
        <f t="shared" si="3"/>
        <v>Y</v>
      </c>
      <c r="E22" s="31">
        <f t="shared" si="4"/>
        <v>0</v>
      </c>
      <c r="F22" s="32" t="str">
        <f t="shared" si="5"/>
        <v/>
      </c>
      <c r="G22" s="33" t="str">
        <f ca="1">IF(OR(P22=$N$2,P22=$N$3),IF(F22=ReleaseProgress!$G$2,0,IF(F22&gt;ReleaseProgress!$G$2,1,-1)),"")</f>
        <v/>
      </c>
      <c r="H22" s="34" t="s">
        <v>61</v>
      </c>
      <c r="I22" s="45"/>
      <c r="J22" s="46"/>
      <c r="K22" s="46"/>
      <c r="L22" s="47"/>
      <c r="M22" s="47"/>
      <c r="N22" s="54"/>
      <c r="O22" s="49"/>
      <c r="P22" s="50"/>
      <c r="Q22" s="51"/>
      <c r="R22" s="51"/>
      <c r="S22" s="51"/>
      <c r="T22" s="51"/>
      <c r="U22" s="55"/>
      <c r="V22" s="53"/>
      <c r="W22" s="44" t="s">
        <v>63</v>
      </c>
      <c r="X22" t="s">
        <v>28</v>
      </c>
    </row>
    <row r="23" spans="2:24">
      <c r="B23" s="31" t="str">
        <f t="shared" si="6"/>
        <v/>
      </c>
      <c r="C23" s="31" t="str">
        <f t="shared" si="7"/>
        <v/>
      </c>
      <c r="D23" s="31" t="str">
        <f t="shared" si="3"/>
        <v>Y</v>
      </c>
      <c r="E23" s="31">
        <f t="shared" si="4"/>
        <v>0</v>
      </c>
      <c r="F23" s="32" t="str">
        <f t="shared" si="5"/>
        <v/>
      </c>
      <c r="G23" s="33" t="str">
        <f ca="1">IF(OR(P23=$N$2,P23=$N$3),IF(F23=ReleaseProgress!$G$2,0,IF(F23&gt;ReleaseProgress!$G$2,1,-1)),"")</f>
        <v/>
      </c>
      <c r="H23" s="34" t="s">
        <v>64</v>
      </c>
      <c r="I23" s="45"/>
      <c r="J23" s="46"/>
      <c r="K23" s="46"/>
      <c r="L23" s="47"/>
      <c r="M23" s="47"/>
      <c r="N23" s="54"/>
      <c r="O23" s="49"/>
      <c r="P23" s="50"/>
      <c r="Q23" s="51"/>
      <c r="R23" s="51"/>
      <c r="S23" s="51"/>
      <c r="T23" s="51"/>
      <c r="U23" s="55"/>
      <c r="V23" s="53"/>
      <c r="W23" s="44" t="s">
        <v>65</v>
      </c>
      <c r="X23" t="s">
        <v>28</v>
      </c>
    </row>
    <row r="24" spans="2:24">
      <c r="B24" s="31" t="str">
        <f t="shared" si="6"/>
        <v/>
      </c>
      <c r="C24" s="31" t="str">
        <f t="shared" si="7"/>
        <v/>
      </c>
      <c r="D24" s="31" t="str">
        <f t="shared" si="3"/>
        <v>Y</v>
      </c>
      <c r="E24" s="31">
        <f t="shared" si="4"/>
        <v>0</v>
      </c>
      <c r="F24" s="32" t="str">
        <f t="shared" si="5"/>
        <v/>
      </c>
      <c r="G24" s="33" t="str">
        <f ca="1">IF(OR(P24=$N$2,P24=$N$3),IF(F24=ReleaseProgress!$G$2,0,IF(F24&gt;ReleaseProgress!$G$2,1,-1)),"")</f>
        <v/>
      </c>
      <c r="H24" s="34" t="s">
        <v>66</v>
      </c>
      <c r="I24" s="45"/>
      <c r="J24" s="46"/>
      <c r="K24" s="46"/>
      <c r="L24" s="47"/>
      <c r="M24" s="47"/>
      <c r="N24" s="54"/>
      <c r="O24" s="49"/>
      <c r="P24" s="50"/>
      <c r="Q24" s="51"/>
      <c r="R24" s="51"/>
      <c r="S24" s="51"/>
      <c r="T24" s="51"/>
      <c r="U24" s="55"/>
      <c r="V24" s="53"/>
      <c r="W24" s="44" t="s">
        <v>67</v>
      </c>
      <c r="X24" t="s">
        <v>28</v>
      </c>
    </row>
    <row r="25" spans="2:24">
      <c r="B25" s="31" t="str">
        <f t="shared" si="6"/>
        <v/>
      </c>
      <c r="C25" s="31" t="str">
        <f t="shared" si="7"/>
        <v/>
      </c>
      <c r="D25" s="31" t="str">
        <f t="shared" si="3"/>
        <v>Y</v>
      </c>
      <c r="E25" s="31">
        <f t="shared" si="4"/>
        <v>0</v>
      </c>
      <c r="F25" s="32" t="str">
        <f t="shared" si="5"/>
        <v/>
      </c>
      <c r="G25" s="33" t="str">
        <f ca="1">IF(OR(P25=$N$2,P25=$N$3),IF(F25=ReleaseProgress!$G$2,0,IF(F25&gt;ReleaseProgress!$G$2,1,-1)),"")</f>
        <v/>
      </c>
      <c r="H25" s="34" t="s">
        <v>68</v>
      </c>
      <c r="I25" s="45"/>
      <c r="J25" s="46"/>
      <c r="K25" s="46"/>
      <c r="L25" s="47"/>
      <c r="M25" s="47"/>
      <c r="N25" s="54"/>
      <c r="O25" s="54"/>
      <c r="P25" s="50"/>
      <c r="Q25" s="51"/>
      <c r="R25" s="51"/>
      <c r="S25" s="51"/>
      <c r="T25" s="51"/>
      <c r="U25" s="55"/>
      <c r="V25" s="53"/>
      <c r="W25" s="44"/>
      <c r="X25" t="s">
        <v>28</v>
      </c>
    </row>
    <row r="26" spans="2:24">
      <c r="B26" s="31" t="str">
        <f t="shared" si="6"/>
        <v/>
      </c>
      <c r="C26" s="31" t="str">
        <f t="shared" si="7"/>
        <v/>
      </c>
      <c r="D26" s="31" t="str">
        <f t="shared" si="3"/>
        <v>Y</v>
      </c>
      <c r="E26" s="31">
        <f t="shared" si="4"/>
        <v>0</v>
      </c>
      <c r="F26" s="32" t="str">
        <f t="shared" si="5"/>
        <v/>
      </c>
      <c r="G26" s="33" t="str">
        <f ca="1">IF(OR(P26=$N$2,P26=$N$3),IF(F26=ReleaseProgress!$G$2,0,IF(F26&gt;ReleaseProgress!$G$2,1,-1)),"")</f>
        <v/>
      </c>
      <c r="H26" s="34" t="s">
        <v>69</v>
      </c>
      <c r="I26" s="45"/>
      <c r="J26" s="46"/>
      <c r="K26" s="46"/>
      <c r="L26" s="47"/>
      <c r="M26" s="47"/>
      <c r="N26" s="54"/>
      <c r="O26" s="49"/>
      <c r="P26" s="50"/>
      <c r="Q26" s="51"/>
      <c r="R26" s="51"/>
      <c r="S26" s="51"/>
      <c r="T26" s="51"/>
      <c r="U26" s="55"/>
      <c r="V26" s="53"/>
      <c r="W26" s="44" t="s">
        <v>70</v>
      </c>
      <c r="X26" t="s">
        <v>28</v>
      </c>
    </row>
    <row r="27" spans="2:24">
      <c r="B27" s="31" t="str">
        <f t="shared" si="6"/>
        <v/>
      </c>
      <c r="C27" s="31" t="str">
        <f t="shared" si="7"/>
        <v/>
      </c>
      <c r="D27" s="31" t="str">
        <f t="shared" si="3"/>
        <v>Y</v>
      </c>
      <c r="E27" s="31">
        <f t="shared" si="4"/>
        <v>0</v>
      </c>
      <c r="F27" s="32" t="str">
        <f t="shared" si="5"/>
        <v/>
      </c>
      <c r="G27" s="33" t="str">
        <f ca="1">IF(OR(P27=$N$2,P27=$N$3),IF(F27=ReleaseProgress!$G$2,0,IF(F27&gt;ReleaseProgress!$G$2,1,-1)),"")</f>
        <v/>
      </c>
      <c r="H27" s="34" t="s">
        <v>71</v>
      </c>
      <c r="I27" s="45"/>
      <c r="J27" s="46"/>
      <c r="K27" s="46"/>
      <c r="L27" s="47"/>
      <c r="M27" s="47"/>
      <c r="N27" s="54"/>
      <c r="O27" s="49"/>
      <c r="P27" s="50"/>
      <c r="Q27" s="51"/>
      <c r="R27" s="51"/>
      <c r="S27" s="51"/>
      <c r="T27" s="51"/>
      <c r="U27" s="55"/>
      <c r="V27" s="53"/>
      <c r="W27" s="44"/>
      <c r="X27" t="s">
        <v>28</v>
      </c>
    </row>
    <row r="28" spans="2:24">
      <c r="B28" s="31" t="str">
        <f t="shared" si="6"/>
        <v/>
      </c>
      <c r="C28" s="31" t="str">
        <f t="shared" si="7"/>
        <v/>
      </c>
      <c r="D28" s="31" t="str">
        <f t="shared" si="3"/>
        <v>Y</v>
      </c>
      <c r="E28" s="31">
        <f t="shared" si="4"/>
        <v>0</v>
      </c>
      <c r="F28" s="32" t="str">
        <f t="shared" si="5"/>
        <v/>
      </c>
      <c r="G28" s="33" t="str">
        <f ca="1">IF(OR(P28=$N$2,P28=$N$3),IF(F28=ReleaseProgress!$G$2,0,IF(F28&gt;ReleaseProgress!$G$2,1,-1)),"")</f>
        <v/>
      </c>
      <c r="H28" s="34" t="s">
        <v>72</v>
      </c>
      <c r="I28" s="45"/>
      <c r="J28" s="46"/>
      <c r="K28" s="46"/>
      <c r="L28" s="47"/>
      <c r="M28" s="47"/>
      <c r="N28" s="54"/>
      <c r="O28" s="49"/>
      <c r="P28" s="50"/>
      <c r="Q28" s="51"/>
      <c r="R28" s="51"/>
      <c r="S28" s="51"/>
      <c r="T28" s="51"/>
      <c r="U28" s="55"/>
      <c r="V28" s="53"/>
      <c r="W28" s="44"/>
      <c r="X28" t="s">
        <v>28</v>
      </c>
    </row>
    <row r="29" spans="2:24">
      <c r="B29" s="31" t="str">
        <f t="shared" si="6"/>
        <v/>
      </c>
      <c r="C29" s="31" t="str">
        <f t="shared" si="7"/>
        <v/>
      </c>
      <c r="D29" s="31" t="str">
        <f t="shared" si="3"/>
        <v>Y</v>
      </c>
      <c r="E29" s="31">
        <f t="shared" si="4"/>
        <v>0</v>
      </c>
      <c r="F29" s="32" t="str">
        <f t="shared" si="5"/>
        <v/>
      </c>
      <c r="G29" s="33" t="str">
        <f ca="1">IF(OR(P29=$N$2,P29=$N$3),IF(F29=ReleaseProgress!$G$2,0,IF(F29&gt;ReleaseProgress!$G$2,1,-1)),"")</f>
        <v/>
      </c>
      <c r="H29" s="34" t="s">
        <v>73</v>
      </c>
      <c r="I29" s="45"/>
      <c r="J29" s="46"/>
      <c r="K29" s="46"/>
      <c r="L29" s="47"/>
      <c r="M29" s="47"/>
      <c r="N29" s="54"/>
      <c r="O29" s="49"/>
      <c r="P29" s="50"/>
      <c r="Q29" s="51"/>
      <c r="R29" s="51"/>
      <c r="S29" s="51"/>
      <c r="T29" s="51"/>
      <c r="U29" s="55"/>
      <c r="V29" s="53"/>
      <c r="W29" s="44" t="s">
        <v>74</v>
      </c>
      <c r="X29" t="s">
        <v>28</v>
      </c>
    </row>
    <row r="30" spans="2:24">
      <c r="B30" s="31" t="str">
        <f t="shared" si="6"/>
        <v/>
      </c>
      <c r="C30" s="31" t="str">
        <f t="shared" si="7"/>
        <v/>
      </c>
      <c r="D30" s="31" t="str">
        <f t="shared" si="3"/>
        <v>Y</v>
      </c>
      <c r="E30" s="31">
        <f t="shared" si="4"/>
        <v>0</v>
      </c>
      <c r="F30" s="32" t="str">
        <f t="shared" si="5"/>
        <v/>
      </c>
      <c r="G30" s="33" t="str">
        <f ca="1">IF(OR(P30=$N$2,P30=$N$3),IF(F30=ReleaseProgress!$G$2,0,IF(F30&gt;ReleaseProgress!$G$2,1,-1)),"")</f>
        <v/>
      </c>
      <c r="H30" s="34" t="s">
        <v>75</v>
      </c>
      <c r="I30" s="45"/>
      <c r="J30" s="46"/>
      <c r="K30" s="46"/>
      <c r="L30" s="47"/>
      <c r="M30" s="47"/>
      <c r="N30" s="54"/>
      <c r="O30" s="49"/>
      <c r="P30" s="50"/>
      <c r="Q30" s="51"/>
      <c r="R30" s="51"/>
      <c r="S30" s="51"/>
      <c r="T30" s="51"/>
      <c r="U30" s="55"/>
      <c r="V30" s="53"/>
      <c r="W30" s="44" t="s">
        <v>76</v>
      </c>
      <c r="X30" t="s">
        <v>28</v>
      </c>
    </row>
    <row r="31" spans="2:24">
      <c r="B31" s="31" t="str">
        <f t="shared" si="6"/>
        <v/>
      </c>
      <c r="C31" s="31" t="str">
        <f t="shared" si="7"/>
        <v/>
      </c>
      <c r="D31" s="31" t="str">
        <f t="shared" si="3"/>
        <v>Y</v>
      </c>
      <c r="E31" s="31">
        <f t="shared" si="4"/>
        <v>0</v>
      </c>
      <c r="F31" s="32" t="str">
        <f t="shared" si="5"/>
        <v/>
      </c>
      <c r="G31" s="33" t="str">
        <f ca="1">IF(OR(P31=$N$2,P31=$N$3),IF(F31=ReleaseProgress!$G$2,0,IF(F31&gt;ReleaseProgress!$G$2,1,-1)),"")</f>
        <v/>
      </c>
      <c r="H31" s="34" t="s">
        <v>77</v>
      </c>
      <c r="I31" s="45"/>
      <c r="J31" s="46"/>
      <c r="K31" s="46"/>
      <c r="L31" s="47"/>
      <c r="M31" s="47"/>
      <c r="N31" s="54"/>
      <c r="O31" s="49"/>
      <c r="P31" s="50"/>
      <c r="Q31" s="51"/>
      <c r="R31" s="51"/>
      <c r="S31" s="51"/>
      <c r="T31" s="51"/>
      <c r="U31" s="55"/>
      <c r="V31" s="53"/>
      <c r="W31" s="44" t="s">
        <v>78</v>
      </c>
      <c r="X31" t="s">
        <v>28</v>
      </c>
    </row>
    <row r="32" spans="2:24">
      <c r="B32" s="31" t="str">
        <f t="shared" si="6"/>
        <v/>
      </c>
      <c r="C32" s="31" t="str">
        <f t="shared" si="7"/>
        <v/>
      </c>
      <c r="D32" s="31" t="str">
        <f t="shared" si="3"/>
        <v>Y</v>
      </c>
      <c r="E32" s="31">
        <f t="shared" si="4"/>
        <v>0</v>
      </c>
      <c r="F32" s="32" t="str">
        <f t="shared" si="5"/>
        <v/>
      </c>
      <c r="G32" s="33" t="str">
        <f ca="1">IF(OR(P32=$N$2,P32=$N$3),IF(F32=ReleaseProgress!$G$2,0,IF(F32&gt;ReleaseProgress!$G$2,1,-1)),"")</f>
        <v/>
      </c>
      <c r="H32" s="34" t="s">
        <v>79</v>
      </c>
      <c r="I32" s="45"/>
      <c r="J32" s="46"/>
      <c r="K32" s="46"/>
      <c r="L32" s="47"/>
      <c r="M32" s="47"/>
      <c r="N32" s="54"/>
      <c r="O32" s="49"/>
      <c r="P32" s="50"/>
      <c r="Q32" s="51"/>
      <c r="R32" s="51"/>
      <c r="S32" s="51"/>
      <c r="T32" s="51"/>
      <c r="U32" s="55"/>
      <c r="V32" s="53"/>
      <c r="W32" s="44" t="s">
        <v>80</v>
      </c>
      <c r="X32" t="s">
        <v>28</v>
      </c>
    </row>
    <row r="33" spans="2:24">
      <c r="B33" s="31" t="str">
        <f t="shared" si="6"/>
        <v/>
      </c>
      <c r="C33" s="31" t="str">
        <f t="shared" si="7"/>
        <v/>
      </c>
      <c r="D33" s="31" t="str">
        <f t="shared" si="3"/>
        <v>Y</v>
      </c>
      <c r="E33" s="31">
        <f t="shared" si="4"/>
        <v>0</v>
      </c>
      <c r="F33" s="32" t="str">
        <f t="shared" si="5"/>
        <v/>
      </c>
      <c r="G33" s="33" t="str">
        <f ca="1">IF(OR(P33=$N$2,P33=$N$3),IF(F33=ReleaseProgress!$G$2,0,IF(F33&gt;ReleaseProgress!$G$2,1,-1)),"")</f>
        <v/>
      </c>
      <c r="H33" s="34" t="s">
        <v>81</v>
      </c>
      <c r="I33" s="45"/>
      <c r="J33" s="46"/>
      <c r="K33" s="46"/>
      <c r="L33" s="47"/>
      <c r="M33" s="47"/>
      <c r="N33" s="54"/>
      <c r="O33" s="49"/>
      <c r="P33" s="50"/>
      <c r="Q33" s="51"/>
      <c r="R33" s="51"/>
      <c r="S33" s="51"/>
      <c r="T33" s="51"/>
      <c r="U33" s="55"/>
      <c r="V33" s="53"/>
      <c r="W33" s="44"/>
      <c r="X33" t="s">
        <v>28</v>
      </c>
    </row>
    <row r="34" spans="2:24">
      <c r="B34" s="31" t="str">
        <f t="shared" si="6"/>
        <v/>
      </c>
      <c r="C34" s="31" t="str">
        <f t="shared" si="7"/>
        <v/>
      </c>
      <c r="D34" s="31" t="str">
        <f t="shared" si="3"/>
        <v>Y</v>
      </c>
      <c r="E34" s="31">
        <f t="shared" si="4"/>
        <v>0</v>
      </c>
      <c r="F34" s="32" t="str">
        <f t="shared" si="5"/>
        <v/>
      </c>
      <c r="G34" s="33" t="str">
        <f ca="1">IF(OR(P34=$N$2,P34=$N$3),IF(F34=ReleaseProgress!$G$2,0,IF(F34&gt;ReleaseProgress!$G$2,1,-1)),"")</f>
        <v/>
      </c>
      <c r="H34" s="34" t="s">
        <v>82</v>
      </c>
      <c r="I34" s="45"/>
      <c r="J34" s="46"/>
      <c r="K34" s="46"/>
      <c r="L34" s="47"/>
      <c r="M34" s="47"/>
      <c r="N34" s="54"/>
      <c r="O34" s="49"/>
      <c r="P34" s="50"/>
      <c r="Q34" s="51"/>
      <c r="R34" s="51"/>
      <c r="S34" s="51"/>
      <c r="T34" s="51"/>
      <c r="U34" s="55"/>
      <c r="V34" s="53"/>
      <c r="W34" s="44"/>
      <c r="X34" t="s">
        <v>28</v>
      </c>
    </row>
    <row r="35" spans="2:24">
      <c r="B35" s="31" t="str">
        <f t="shared" si="6"/>
        <v/>
      </c>
      <c r="C35" s="31" t="str">
        <f t="shared" si="7"/>
        <v/>
      </c>
      <c r="D35" s="31" t="str">
        <f t="shared" si="3"/>
        <v>Y</v>
      </c>
      <c r="E35" s="31">
        <f t="shared" si="4"/>
        <v>0</v>
      </c>
      <c r="F35" s="32" t="str">
        <f t="shared" si="5"/>
        <v/>
      </c>
      <c r="G35" s="33" t="str">
        <f ca="1">IF(OR(P35=$N$2,P35=$N$3),IF(F35=ReleaseProgress!$G$2,0,IF(F35&gt;ReleaseProgress!$G$2,1,-1)),"")</f>
        <v/>
      </c>
      <c r="H35" s="34" t="s">
        <v>83</v>
      </c>
      <c r="I35" s="45"/>
      <c r="J35" s="46"/>
      <c r="K35" s="46"/>
      <c r="L35" s="47"/>
      <c r="M35" s="47"/>
      <c r="N35" s="54"/>
      <c r="O35" s="49"/>
      <c r="P35" s="50"/>
      <c r="Q35" s="51"/>
      <c r="R35" s="51"/>
      <c r="S35" s="51"/>
      <c r="T35" s="51"/>
      <c r="U35" s="55"/>
      <c r="V35" s="53"/>
      <c r="W35" s="44"/>
      <c r="X35" t="s">
        <v>28</v>
      </c>
    </row>
    <row r="36" spans="2:24">
      <c r="B36" s="31" t="str">
        <f t="shared" si="6"/>
        <v/>
      </c>
      <c r="C36" s="31" t="str">
        <f t="shared" si="7"/>
        <v/>
      </c>
      <c r="D36" s="31" t="str">
        <f t="shared" si="3"/>
        <v>Y</v>
      </c>
      <c r="E36" s="31">
        <f t="shared" si="4"/>
        <v>0</v>
      </c>
      <c r="F36" s="32" t="str">
        <f t="shared" si="5"/>
        <v/>
      </c>
      <c r="G36" s="33" t="str">
        <f ca="1">IF(OR(P36=$N$2,P36=$N$3),IF(F36=ReleaseProgress!$G$2,0,IF(F36&gt;ReleaseProgress!$G$2,1,-1)),"")</f>
        <v/>
      </c>
      <c r="H36" s="34" t="s">
        <v>84</v>
      </c>
      <c r="I36" s="45"/>
      <c r="J36" s="46"/>
      <c r="K36" s="46"/>
      <c r="L36" s="47"/>
      <c r="M36" s="47"/>
      <c r="N36" s="54"/>
      <c r="O36" s="49"/>
      <c r="P36" s="50"/>
      <c r="Q36" s="51"/>
      <c r="R36" s="51"/>
      <c r="S36" s="51"/>
      <c r="T36" s="51"/>
      <c r="U36" s="55"/>
      <c r="V36" s="53"/>
      <c r="W36" s="44" t="s">
        <v>70</v>
      </c>
      <c r="X36" t="s">
        <v>28</v>
      </c>
    </row>
    <row r="37" spans="2:24">
      <c r="B37" s="31" t="str">
        <f t="shared" si="6"/>
        <v/>
      </c>
      <c r="C37" s="31" t="str">
        <f t="shared" si="7"/>
        <v/>
      </c>
      <c r="D37" s="31" t="str">
        <f t="shared" si="3"/>
        <v>Y</v>
      </c>
      <c r="E37" s="31">
        <f t="shared" si="4"/>
        <v>0</v>
      </c>
      <c r="F37" s="32" t="str">
        <f t="shared" si="5"/>
        <v/>
      </c>
      <c r="G37" s="33" t="str">
        <f ca="1">IF(OR(P37=$N$2,P37=$N$3),IF(F37=ReleaseProgress!$G$2,0,IF(F37&gt;ReleaseProgress!$G$2,1,-1)),"")</f>
        <v/>
      </c>
      <c r="H37" s="34" t="s">
        <v>85</v>
      </c>
      <c r="I37" s="45"/>
      <c r="J37" s="46"/>
      <c r="K37" s="46"/>
      <c r="L37" s="47"/>
      <c r="M37" s="47"/>
      <c r="N37" s="54"/>
      <c r="O37" s="49"/>
      <c r="P37" s="50"/>
      <c r="Q37" s="51"/>
      <c r="R37" s="51"/>
      <c r="S37" s="51"/>
      <c r="T37" s="51"/>
      <c r="U37" s="55"/>
      <c r="V37" s="53"/>
      <c r="W37" s="44"/>
      <c r="X37" t="s">
        <v>28</v>
      </c>
    </row>
    <row r="38" spans="2:24">
      <c r="B38" s="31" t="str">
        <f t="shared" si="6"/>
        <v/>
      </c>
      <c r="C38" s="31" t="str">
        <f t="shared" si="7"/>
        <v/>
      </c>
      <c r="D38" s="31" t="str">
        <f t="shared" si="3"/>
        <v>Y</v>
      </c>
      <c r="E38" s="31">
        <f t="shared" si="4"/>
        <v>0</v>
      </c>
      <c r="F38" s="32" t="str">
        <f t="shared" si="5"/>
        <v/>
      </c>
      <c r="G38" s="33" t="str">
        <f ca="1">IF(OR(P38=$N$2,P38=$N$3),IF(F38=ReleaseProgress!$G$2,0,IF(F38&gt;ReleaseProgress!$G$2,1,-1)),"")</f>
        <v/>
      </c>
      <c r="H38" s="34" t="s">
        <v>87</v>
      </c>
      <c r="I38" s="45"/>
      <c r="J38" s="46"/>
      <c r="K38" s="46"/>
      <c r="L38" s="47"/>
      <c r="M38" s="47"/>
      <c r="N38" s="54"/>
      <c r="O38" s="49"/>
      <c r="P38" s="50"/>
      <c r="Q38" s="51"/>
      <c r="R38" s="51"/>
      <c r="S38" s="51"/>
      <c r="T38" s="51"/>
      <c r="U38" s="55"/>
      <c r="V38" s="53"/>
      <c r="W38" s="44" t="s">
        <v>88</v>
      </c>
      <c r="X38" t="s">
        <v>28</v>
      </c>
    </row>
    <row r="39" spans="2:24">
      <c r="B39" s="31" t="str">
        <f t="shared" si="6"/>
        <v/>
      </c>
      <c r="C39" s="31" t="str">
        <f t="shared" si="7"/>
        <v/>
      </c>
      <c r="D39" s="31" t="str">
        <f t="shared" si="3"/>
        <v>Y</v>
      </c>
      <c r="E39" s="31">
        <f t="shared" si="4"/>
        <v>0</v>
      </c>
      <c r="F39" s="32" t="str">
        <f t="shared" si="5"/>
        <v/>
      </c>
      <c r="G39" s="33" t="str">
        <f ca="1">IF(OR(P39=$N$2,P39=$N$3),IF(F39=ReleaseProgress!$G$2,0,IF(F39&gt;ReleaseProgress!$G$2,1,-1)),"")</f>
        <v/>
      </c>
      <c r="H39" s="34" t="s">
        <v>89</v>
      </c>
      <c r="I39" s="45"/>
      <c r="J39" s="46"/>
      <c r="K39" s="46"/>
      <c r="L39" s="47"/>
      <c r="M39" s="47"/>
      <c r="N39" s="54"/>
      <c r="O39" s="49"/>
      <c r="P39" s="50"/>
      <c r="Q39" s="51"/>
      <c r="R39" s="51"/>
      <c r="S39" s="51"/>
      <c r="T39" s="51"/>
      <c r="U39" s="55"/>
      <c r="V39" s="53"/>
      <c r="W39" s="44" t="s">
        <v>90</v>
      </c>
      <c r="X39" t="s">
        <v>28</v>
      </c>
    </row>
    <row r="40" spans="2:24">
      <c r="B40" s="31" t="str">
        <f t="shared" si="6"/>
        <v/>
      </c>
      <c r="C40" s="31" t="str">
        <f t="shared" si="7"/>
        <v/>
      </c>
      <c r="D40" s="31" t="str">
        <f t="shared" si="3"/>
        <v>Y</v>
      </c>
      <c r="E40" s="31">
        <f t="shared" si="4"/>
        <v>0</v>
      </c>
      <c r="F40" s="32" t="str">
        <f t="shared" si="5"/>
        <v/>
      </c>
      <c r="G40" s="33" t="str">
        <f ca="1">IF(OR(P40=$N$2,P40=$N$3),IF(F40=ReleaseProgress!$G$2,0,IF(F40&gt;ReleaseProgress!$G$2,1,-1)),"")</f>
        <v/>
      </c>
      <c r="H40" s="34" t="s">
        <v>91</v>
      </c>
      <c r="I40" s="45"/>
      <c r="J40" s="46"/>
      <c r="K40" s="46"/>
      <c r="L40" s="47"/>
      <c r="M40" s="47"/>
      <c r="N40" s="54"/>
      <c r="O40" s="49"/>
      <c r="P40" s="50"/>
      <c r="Q40" s="51"/>
      <c r="R40" s="51"/>
      <c r="S40" s="51"/>
      <c r="T40" s="51"/>
      <c r="U40" s="55"/>
      <c r="V40" s="53"/>
      <c r="W40" s="44"/>
      <c r="X40" t="s">
        <v>28</v>
      </c>
    </row>
    <row r="41" spans="2:24">
      <c r="B41" s="31" t="str">
        <f t="shared" si="6"/>
        <v/>
      </c>
      <c r="C41" s="31" t="str">
        <f t="shared" si="7"/>
        <v/>
      </c>
      <c r="D41" s="31" t="str">
        <f t="shared" si="3"/>
        <v>Y</v>
      </c>
      <c r="E41" s="31">
        <f t="shared" si="4"/>
        <v>0</v>
      </c>
      <c r="F41" s="32" t="str">
        <f t="shared" si="5"/>
        <v/>
      </c>
      <c r="G41" s="33" t="str">
        <f ca="1">IF(OR(P41=$N$2,P41=$N$3),IF(F41=ReleaseProgress!$G$2,0,IF(F41&gt;ReleaseProgress!$G$2,1,-1)),"")</f>
        <v/>
      </c>
      <c r="H41" s="34" t="s">
        <v>92</v>
      </c>
      <c r="I41" s="45"/>
      <c r="J41" s="46"/>
      <c r="K41" s="46"/>
      <c r="L41" s="47"/>
      <c r="M41" s="47"/>
      <c r="N41" s="54"/>
      <c r="O41" s="49"/>
      <c r="P41" s="50"/>
      <c r="Q41" s="51"/>
      <c r="R41" s="51"/>
      <c r="S41" s="51"/>
      <c r="T41" s="51"/>
      <c r="U41" s="55"/>
      <c r="V41" s="53"/>
      <c r="W41" s="44"/>
      <c r="X41" t="s">
        <v>28</v>
      </c>
    </row>
    <row r="42" spans="2:24">
      <c r="B42" s="31" t="str">
        <f t="shared" si="6"/>
        <v/>
      </c>
      <c r="C42" s="31" t="str">
        <f t="shared" si="7"/>
        <v/>
      </c>
      <c r="D42" s="31" t="str">
        <f t="shared" si="3"/>
        <v>Y</v>
      </c>
      <c r="E42" s="31">
        <f t="shared" si="4"/>
        <v>0</v>
      </c>
      <c r="F42" s="32" t="str">
        <f t="shared" si="5"/>
        <v/>
      </c>
      <c r="G42" s="33" t="str">
        <f ca="1">IF(OR(P42=$N$2,P42=$N$3),IF(F42=ReleaseProgress!$G$2,0,IF(F42&gt;ReleaseProgress!$G$2,1,-1)),"")</f>
        <v/>
      </c>
      <c r="H42" s="34" t="s">
        <v>93</v>
      </c>
      <c r="I42" s="45"/>
      <c r="J42" s="46"/>
      <c r="K42" s="46"/>
      <c r="L42" s="47"/>
      <c r="M42" s="47"/>
      <c r="N42" s="54"/>
      <c r="O42" s="49"/>
      <c r="P42" s="50"/>
      <c r="Q42" s="51"/>
      <c r="R42" s="51"/>
      <c r="S42" s="51"/>
      <c r="T42" s="51"/>
      <c r="U42" s="55"/>
      <c r="V42" s="53"/>
      <c r="W42" s="44" t="s">
        <v>94</v>
      </c>
      <c r="X42" t="s">
        <v>28</v>
      </c>
    </row>
    <row r="43" spans="2:24">
      <c r="B43" s="31" t="str">
        <f t="shared" si="6"/>
        <v/>
      </c>
      <c r="C43" s="31" t="str">
        <f t="shared" si="7"/>
        <v/>
      </c>
      <c r="D43" s="31" t="str">
        <f t="shared" si="3"/>
        <v>Y</v>
      </c>
      <c r="E43" s="31">
        <f t="shared" si="4"/>
        <v>0</v>
      </c>
      <c r="F43" s="32" t="str">
        <f t="shared" si="5"/>
        <v/>
      </c>
      <c r="G43" s="33" t="str">
        <f ca="1">IF(OR(P43=$N$2,P43=$N$3),IF(F43=ReleaseProgress!$G$2,0,IF(F43&gt;ReleaseProgress!$G$2,1,-1)),"")</f>
        <v/>
      </c>
      <c r="H43" s="34" t="s">
        <v>95</v>
      </c>
      <c r="I43" s="45"/>
      <c r="J43" s="46"/>
      <c r="K43" s="46"/>
      <c r="L43" s="47"/>
      <c r="M43" s="47"/>
      <c r="N43" s="54"/>
      <c r="O43" s="49"/>
      <c r="P43" s="50"/>
      <c r="Q43" s="51"/>
      <c r="R43" s="51"/>
      <c r="S43" s="51"/>
      <c r="T43" s="51"/>
      <c r="U43" s="52"/>
      <c r="V43" s="53"/>
      <c r="W43" s="44"/>
      <c r="X43" t="s">
        <v>28</v>
      </c>
    </row>
    <row r="44" spans="2:24">
      <c r="B44" s="31" t="str">
        <f t="shared" si="6"/>
        <v/>
      </c>
      <c r="C44" s="31" t="str">
        <f t="shared" si="7"/>
        <v/>
      </c>
      <c r="D44" s="31" t="str">
        <f t="shared" si="3"/>
        <v>Y</v>
      </c>
      <c r="E44" s="31">
        <f t="shared" si="4"/>
        <v>0</v>
      </c>
      <c r="F44" s="32" t="str">
        <f t="shared" si="5"/>
        <v/>
      </c>
      <c r="G44" s="33" t="str">
        <f ca="1">IF(OR(P44=$N$2,P44=$N$3),IF(F44=ReleaseProgress!$G$2,0,IF(F44&gt;ReleaseProgress!$G$2,1,-1)),"")</f>
        <v/>
      </c>
      <c r="H44" s="34" t="s">
        <v>96</v>
      </c>
      <c r="I44" s="45"/>
      <c r="J44" s="46"/>
      <c r="K44" s="46"/>
      <c r="L44" s="47"/>
      <c r="M44" s="47"/>
      <c r="N44" s="54"/>
      <c r="O44" s="49"/>
      <c r="P44" s="50"/>
      <c r="Q44" s="51"/>
      <c r="R44" s="51"/>
      <c r="S44" s="51"/>
      <c r="T44" s="51"/>
      <c r="U44" s="52"/>
      <c r="V44" s="53"/>
      <c r="W44" s="44" t="s">
        <v>97</v>
      </c>
      <c r="X44" t="s">
        <v>28</v>
      </c>
    </row>
    <row r="45" spans="2:24">
      <c r="B45" s="31" t="str">
        <f t="shared" si="6"/>
        <v/>
      </c>
      <c r="C45" s="31" t="str">
        <f t="shared" si="7"/>
        <v/>
      </c>
      <c r="D45" s="31" t="str">
        <f t="shared" si="3"/>
        <v>Y</v>
      </c>
      <c r="E45" s="31">
        <f t="shared" si="4"/>
        <v>0</v>
      </c>
      <c r="F45" s="32" t="str">
        <f t="shared" si="5"/>
        <v/>
      </c>
      <c r="G45" s="33" t="str">
        <f ca="1">IF(OR(P45=$N$2,P45=$N$3),IF(F45=ReleaseProgress!$G$2,0,IF(F45&gt;ReleaseProgress!$G$2,1,-1)),"")</f>
        <v/>
      </c>
      <c r="H45" s="34" t="s">
        <v>98</v>
      </c>
      <c r="I45" s="45"/>
      <c r="J45" s="46"/>
      <c r="K45" s="46"/>
      <c r="L45" s="47"/>
      <c r="M45" s="47"/>
      <c r="N45" s="54"/>
      <c r="O45" s="49"/>
      <c r="P45" s="50"/>
      <c r="Q45" s="51"/>
      <c r="R45" s="51"/>
      <c r="S45" s="51"/>
      <c r="T45" s="51"/>
      <c r="U45" s="52"/>
      <c r="V45" s="53"/>
      <c r="W45" s="44"/>
      <c r="X45" t="s">
        <v>28</v>
      </c>
    </row>
    <row r="46" spans="2:24">
      <c r="B46" s="31" t="str">
        <f t="shared" si="6"/>
        <v/>
      </c>
      <c r="C46" s="31" t="str">
        <f t="shared" si="7"/>
        <v/>
      </c>
      <c r="D46" s="31" t="str">
        <f t="shared" si="3"/>
        <v>Y</v>
      </c>
      <c r="E46" s="31">
        <f t="shared" si="4"/>
        <v>0</v>
      </c>
      <c r="F46" s="32" t="str">
        <f t="shared" si="5"/>
        <v/>
      </c>
      <c r="G46" s="33" t="str">
        <f ca="1">IF(OR(P46=$N$2,P46=$N$3),IF(F46=ReleaseProgress!$G$2,0,IF(F46&gt;ReleaseProgress!$G$2,1,-1)),"")</f>
        <v/>
      </c>
      <c r="H46" s="34" t="s">
        <v>99</v>
      </c>
      <c r="I46" s="45"/>
      <c r="J46" s="46"/>
      <c r="K46" s="46"/>
      <c r="L46" s="47"/>
      <c r="M46" s="47"/>
      <c r="N46" s="54"/>
      <c r="O46" s="49"/>
      <c r="P46" s="50"/>
      <c r="Q46" s="51"/>
      <c r="R46" s="51"/>
      <c r="S46" s="51"/>
      <c r="T46" s="51"/>
      <c r="U46" s="52"/>
      <c r="V46" s="53"/>
      <c r="W46" s="44"/>
      <c r="X46" t="s">
        <v>28</v>
      </c>
    </row>
    <row r="47" spans="2:24">
      <c r="B47" s="31" t="str">
        <f t="shared" si="6"/>
        <v/>
      </c>
      <c r="C47" s="31" t="str">
        <f t="shared" si="7"/>
        <v/>
      </c>
      <c r="D47" s="31" t="str">
        <f t="shared" si="3"/>
        <v>Y</v>
      </c>
      <c r="E47" s="31">
        <f t="shared" si="4"/>
        <v>0</v>
      </c>
      <c r="F47" s="32" t="str">
        <f t="shared" si="5"/>
        <v/>
      </c>
      <c r="G47" s="33" t="str">
        <f ca="1">IF(OR(P47=$N$2,P47=$N$3),IF(F47=ReleaseProgress!$G$2,0,IF(F47&gt;ReleaseProgress!$G$2,1,-1)),"")</f>
        <v/>
      </c>
      <c r="H47" s="34" t="s">
        <v>100</v>
      </c>
      <c r="I47" s="45"/>
      <c r="J47" s="46"/>
      <c r="K47" s="46"/>
      <c r="L47" s="47"/>
      <c r="M47" s="47"/>
      <c r="N47" s="54"/>
      <c r="O47" s="49"/>
      <c r="P47" s="50"/>
      <c r="Q47" s="51"/>
      <c r="R47" s="51"/>
      <c r="S47" s="51"/>
      <c r="T47" s="51"/>
      <c r="U47" s="52"/>
      <c r="V47" s="53"/>
      <c r="W47" s="44" t="s">
        <v>63</v>
      </c>
      <c r="X47" t="s">
        <v>28</v>
      </c>
    </row>
    <row r="48" spans="2:24">
      <c r="B48" s="31" t="str">
        <f t="shared" si="6"/>
        <v/>
      </c>
      <c r="C48" s="31" t="str">
        <f t="shared" si="7"/>
        <v/>
      </c>
      <c r="D48" s="31" t="str">
        <f t="shared" si="3"/>
        <v>Y</v>
      </c>
      <c r="E48" s="31">
        <f t="shared" si="4"/>
        <v>0</v>
      </c>
      <c r="F48" s="32" t="str">
        <f t="shared" si="5"/>
        <v/>
      </c>
      <c r="G48" s="33" t="str">
        <f ca="1">IF(OR(P48=$N$2,P48=$N$3),IF(F48=ReleaseProgress!$G$2,0,IF(F48&gt;ReleaseProgress!$G$2,1,-1)),"")</f>
        <v/>
      </c>
      <c r="H48" s="34" t="s">
        <v>101</v>
      </c>
      <c r="I48" s="45"/>
      <c r="J48" s="46"/>
      <c r="K48" s="46"/>
      <c r="L48" s="47"/>
      <c r="M48" s="47"/>
      <c r="N48" s="54"/>
      <c r="O48" s="49"/>
      <c r="P48" s="50"/>
      <c r="Q48" s="51"/>
      <c r="R48" s="51"/>
      <c r="S48" s="51"/>
      <c r="T48" s="51"/>
      <c r="U48" s="52"/>
      <c r="V48" s="53"/>
      <c r="W48" s="44"/>
      <c r="X48" t="s">
        <v>28</v>
      </c>
    </row>
    <row r="49" spans="2:24">
      <c r="B49" s="31" t="str">
        <f t="shared" si="6"/>
        <v/>
      </c>
      <c r="C49" s="31" t="str">
        <f t="shared" si="7"/>
        <v/>
      </c>
      <c r="D49" s="31" t="str">
        <f t="shared" si="3"/>
        <v>Y</v>
      </c>
      <c r="E49" s="31">
        <f t="shared" si="4"/>
        <v>0</v>
      </c>
      <c r="F49" s="32" t="str">
        <f t="shared" si="5"/>
        <v/>
      </c>
      <c r="G49" s="33" t="str">
        <f ca="1">IF(OR(P49=$N$2,P49=$N$3),IF(F49=ReleaseProgress!$G$2,0,IF(F49&gt;ReleaseProgress!$G$2,1,-1)),"")</f>
        <v/>
      </c>
      <c r="H49" s="34" t="s">
        <v>102</v>
      </c>
      <c r="I49" s="45"/>
      <c r="J49" s="46"/>
      <c r="K49" s="46"/>
      <c r="L49" s="47"/>
      <c r="M49" s="47"/>
      <c r="N49" s="54"/>
      <c r="O49" s="49"/>
      <c r="P49" s="50"/>
      <c r="Q49" s="51"/>
      <c r="R49" s="51"/>
      <c r="S49" s="51"/>
      <c r="T49" s="51"/>
      <c r="U49" s="55"/>
      <c r="V49" s="53"/>
      <c r="W49" s="44" t="s">
        <v>103</v>
      </c>
      <c r="X49" t="s">
        <v>28</v>
      </c>
    </row>
    <row r="50" spans="2:24">
      <c r="B50" s="31" t="str">
        <f t="shared" si="6"/>
        <v/>
      </c>
      <c r="C50" s="31" t="str">
        <f t="shared" si="7"/>
        <v/>
      </c>
      <c r="D50" s="31" t="str">
        <f t="shared" si="3"/>
        <v>Y</v>
      </c>
      <c r="E50" s="31">
        <f t="shared" si="4"/>
        <v>0</v>
      </c>
      <c r="F50" s="32" t="str">
        <f t="shared" si="5"/>
        <v/>
      </c>
      <c r="G50" s="33" t="str">
        <f ca="1">IF(OR(P50=$N$2,P50=$N$3),IF(F50=ReleaseProgress!$G$2,0,IF(F50&gt;ReleaseProgress!$G$2,1,-1)),"")</f>
        <v/>
      </c>
      <c r="H50" s="34" t="s">
        <v>104</v>
      </c>
      <c r="I50" s="45"/>
      <c r="J50" s="46"/>
      <c r="K50" s="46"/>
      <c r="L50" s="47"/>
      <c r="M50" s="47"/>
      <c r="N50" s="54"/>
      <c r="O50" s="49"/>
      <c r="P50" s="50"/>
      <c r="Q50" s="51"/>
      <c r="R50" s="51"/>
      <c r="S50" s="51"/>
      <c r="T50" s="51"/>
      <c r="U50" s="55"/>
      <c r="V50" s="53"/>
      <c r="W50" s="44" t="s">
        <v>105</v>
      </c>
      <c r="X50" t="s">
        <v>28</v>
      </c>
    </row>
    <row r="51" spans="2:24">
      <c r="B51" s="31" t="str">
        <f t="shared" si="6"/>
        <v/>
      </c>
      <c r="C51" s="31" t="str">
        <f t="shared" si="7"/>
        <v/>
      </c>
      <c r="D51" s="31" t="str">
        <f t="shared" si="3"/>
        <v>Y</v>
      </c>
      <c r="E51" s="31">
        <f t="shared" si="4"/>
        <v>0</v>
      </c>
      <c r="F51" s="32" t="str">
        <f t="shared" si="5"/>
        <v/>
      </c>
      <c r="G51" s="33" t="str">
        <f ca="1">IF(OR(P51=$N$2,P51=$N$3),IF(F51=ReleaseProgress!$G$2,0,IF(F51&gt;ReleaseProgress!$G$2,1,-1)),"")</f>
        <v/>
      </c>
      <c r="H51" s="34" t="s">
        <v>106</v>
      </c>
      <c r="I51" s="45"/>
      <c r="J51" s="46"/>
      <c r="K51" s="46"/>
      <c r="L51" s="47"/>
      <c r="M51" s="47"/>
      <c r="N51" s="54"/>
      <c r="O51" s="49"/>
      <c r="P51" s="50"/>
      <c r="Q51" s="51"/>
      <c r="R51" s="51"/>
      <c r="S51" s="51"/>
      <c r="T51" s="51"/>
      <c r="U51" s="55"/>
      <c r="V51" s="53"/>
      <c r="W51" s="44"/>
      <c r="X51" t="s">
        <v>28</v>
      </c>
    </row>
    <row r="52" spans="2:24">
      <c r="B52" s="31" t="str">
        <f t="shared" si="6"/>
        <v/>
      </c>
      <c r="C52" s="31" t="str">
        <f t="shared" si="7"/>
        <v/>
      </c>
      <c r="D52" s="31" t="str">
        <f t="shared" si="3"/>
        <v>Y</v>
      </c>
      <c r="E52" s="31">
        <f t="shared" si="4"/>
        <v>0</v>
      </c>
      <c r="F52" s="32" t="str">
        <f t="shared" si="5"/>
        <v/>
      </c>
      <c r="G52" s="33" t="str">
        <f ca="1">IF(OR(P52=$N$2,P52=$N$3),IF(F52=ReleaseProgress!$G$2,0,IF(F52&gt;ReleaseProgress!$G$2,1,-1)),"")</f>
        <v/>
      </c>
      <c r="H52" s="34" t="s">
        <v>107</v>
      </c>
      <c r="I52" s="45"/>
      <c r="J52" s="46"/>
      <c r="K52" s="46"/>
      <c r="L52" s="47"/>
      <c r="M52" s="47"/>
      <c r="N52" s="54"/>
      <c r="O52" s="49"/>
      <c r="P52" s="50"/>
      <c r="Q52" s="51"/>
      <c r="R52" s="51"/>
      <c r="S52" s="51"/>
      <c r="T52" s="51"/>
      <c r="U52" s="55"/>
      <c r="V52" s="53"/>
      <c r="W52" s="44" t="s">
        <v>108</v>
      </c>
      <c r="X52" t="s">
        <v>28</v>
      </c>
    </row>
    <row r="53" spans="2:24">
      <c r="B53" s="31" t="str">
        <f t="shared" si="6"/>
        <v/>
      </c>
      <c r="C53" s="31" t="str">
        <f t="shared" si="7"/>
        <v/>
      </c>
      <c r="D53" s="31" t="str">
        <f t="shared" si="3"/>
        <v>Y</v>
      </c>
      <c r="E53" s="31">
        <f t="shared" si="4"/>
        <v>0</v>
      </c>
      <c r="F53" s="32" t="str">
        <f t="shared" si="5"/>
        <v/>
      </c>
      <c r="G53" s="33" t="str">
        <f ca="1">IF(OR(P53=$N$2,P53=$N$3),IF(F53=ReleaseProgress!$G$2,0,IF(F53&gt;ReleaseProgress!$G$2,1,-1)),"")</f>
        <v/>
      </c>
      <c r="H53" s="34" t="s">
        <v>109</v>
      </c>
      <c r="I53" s="45"/>
      <c r="J53" s="46"/>
      <c r="K53" s="46"/>
      <c r="L53" s="47"/>
      <c r="M53" s="47"/>
      <c r="N53" s="54"/>
      <c r="O53" s="49"/>
      <c r="P53" s="50"/>
      <c r="Q53" s="51"/>
      <c r="R53" s="51"/>
      <c r="S53" s="51"/>
      <c r="T53" s="51"/>
      <c r="U53" s="52"/>
      <c r="V53" s="53"/>
      <c r="W53" s="44"/>
      <c r="X53" t="s">
        <v>28</v>
      </c>
    </row>
    <row r="54" spans="2:24">
      <c r="B54" s="31" t="str">
        <f t="shared" si="6"/>
        <v/>
      </c>
      <c r="C54" s="31" t="str">
        <f t="shared" si="7"/>
        <v/>
      </c>
      <c r="D54" s="31" t="str">
        <f t="shared" si="3"/>
        <v>Y</v>
      </c>
      <c r="E54" s="31">
        <f t="shared" si="4"/>
        <v>0</v>
      </c>
      <c r="F54" s="32" t="str">
        <f t="shared" si="5"/>
        <v/>
      </c>
      <c r="G54" s="33" t="str">
        <f ca="1">IF(OR(P54=$N$2,P54=$N$3),IF(F54=ReleaseProgress!$G$2,0,IF(F54&gt;ReleaseProgress!$G$2,1,-1)),"")</f>
        <v/>
      </c>
      <c r="H54" s="34" t="s">
        <v>110</v>
      </c>
      <c r="I54" s="45"/>
      <c r="J54" s="46"/>
      <c r="K54" s="46"/>
      <c r="L54" s="47"/>
      <c r="M54" s="47"/>
      <c r="N54" s="54"/>
      <c r="O54" s="49"/>
      <c r="P54" s="50"/>
      <c r="Q54" s="51"/>
      <c r="R54" s="51"/>
      <c r="S54" s="51"/>
      <c r="T54" s="51"/>
      <c r="U54" s="55"/>
      <c r="V54" s="53"/>
      <c r="W54" s="44" t="s">
        <v>111</v>
      </c>
      <c r="X54" t="s">
        <v>28</v>
      </c>
    </row>
    <row r="55" spans="2:24">
      <c r="B55" s="31" t="str">
        <f t="shared" si="6"/>
        <v/>
      </c>
      <c r="C55" s="31" t="str">
        <f t="shared" si="7"/>
        <v/>
      </c>
      <c r="D55" s="31" t="str">
        <f t="shared" si="3"/>
        <v>Y</v>
      </c>
      <c r="E55" s="31">
        <f t="shared" si="4"/>
        <v>0</v>
      </c>
      <c r="F55" s="32" t="str">
        <f t="shared" si="5"/>
        <v/>
      </c>
      <c r="G55" s="33" t="str">
        <f ca="1">IF(OR(P55=$N$2,P55=$N$3),IF(F55=ReleaseProgress!$G$2,0,IF(F55&gt;ReleaseProgress!$G$2,1,-1)),"")</f>
        <v/>
      </c>
      <c r="H55" s="34" t="s">
        <v>112</v>
      </c>
      <c r="I55" s="45"/>
      <c r="J55" s="46"/>
      <c r="K55" s="46"/>
      <c r="L55" s="47"/>
      <c r="M55" s="47"/>
      <c r="N55" s="54"/>
      <c r="O55" s="49"/>
      <c r="P55" s="56"/>
      <c r="Q55" s="51"/>
      <c r="R55" s="51"/>
      <c r="S55" s="51"/>
      <c r="T55" s="51"/>
      <c r="U55" s="52"/>
      <c r="V55" s="53"/>
      <c r="W55" s="44"/>
      <c r="X55" t="s">
        <v>28</v>
      </c>
    </row>
    <row r="56" spans="2:24">
      <c r="B56" s="31" t="str">
        <f t="shared" si="6"/>
        <v/>
      </c>
      <c r="C56" s="31" t="str">
        <f t="shared" si="7"/>
        <v/>
      </c>
      <c r="D56" s="31" t="str">
        <f t="shared" si="3"/>
        <v>Y</v>
      </c>
      <c r="E56" s="31">
        <f t="shared" si="4"/>
        <v>0</v>
      </c>
      <c r="F56" s="32" t="str">
        <f t="shared" si="5"/>
        <v/>
      </c>
      <c r="G56" s="33" t="str">
        <f ca="1">IF(OR(P56=$N$2,P56=$N$3),IF(F56=ReleaseProgress!$G$2,0,IF(F56&gt;ReleaseProgress!$G$2,1,-1)),"")</f>
        <v/>
      </c>
      <c r="H56" s="34" t="s">
        <v>113</v>
      </c>
      <c r="I56" s="45"/>
      <c r="J56" s="46"/>
      <c r="K56" s="46"/>
      <c r="L56" s="47"/>
      <c r="M56" s="47"/>
      <c r="N56" s="54"/>
      <c r="O56" s="49"/>
      <c r="P56" s="50"/>
      <c r="Q56" s="51"/>
      <c r="R56" s="51"/>
      <c r="S56" s="51"/>
      <c r="T56" s="51"/>
      <c r="U56" s="55"/>
      <c r="V56" s="53"/>
      <c r="W56" s="44"/>
      <c r="X56" t="s">
        <v>28</v>
      </c>
    </row>
    <row r="57" spans="2:24">
      <c r="B57" s="31" t="str">
        <f t="shared" si="6"/>
        <v/>
      </c>
      <c r="C57" s="31" t="str">
        <f t="shared" si="7"/>
        <v/>
      </c>
      <c r="D57" s="31" t="str">
        <f t="shared" si="3"/>
        <v>Y</v>
      </c>
      <c r="E57" s="31">
        <f t="shared" si="4"/>
        <v>0</v>
      </c>
      <c r="F57" s="32" t="str">
        <f t="shared" si="5"/>
        <v/>
      </c>
      <c r="G57" s="33" t="str">
        <f ca="1">IF(OR(P57=$N$2,P57=$N$3),IF(F57=ReleaseProgress!$G$2,0,IF(F57&gt;ReleaseProgress!$G$2,1,-1)),"")</f>
        <v/>
      </c>
      <c r="H57" s="34" t="s">
        <v>114</v>
      </c>
      <c r="I57" s="45"/>
      <c r="J57" s="46"/>
      <c r="K57" s="46"/>
      <c r="L57" s="47"/>
      <c r="M57" s="47"/>
      <c r="N57" s="54"/>
      <c r="O57" s="49"/>
      <c r="P57" s="50"/>
      <c r="Q57" s="51"/>
      <c r="R57" s="51"/>
      <c r="S57" s="51"/>
      <c r="T57" s="51"/>
      <c r="U57" s="55"/>
      <c r="V57" s="53"/>
      <c r="W57" s="44" t="s">
        <v>115</v>
      </c>
      <c r="X57" t="s">
        <v>28</v>
      </c>
    </row>
    <row r="58" spans="2:24">
      <c r="B58" s="31" t="str">
        <f t="shared" si="6"/>
        <v/>
      </c>
      <c r="C58" s="31" t="str">
        <f t="shared" si="7"/>
        <v/>
      </c>
      <c r="D58" s="31" t="str">
        <f t="shared" si="3"/>
        <v>Y</v>
      </c>
      <c r="E58" s="31">
        <f t="shared" si="4"/>
        <v>0</v>
      </c>
      <c r="F58" s="32" t="str">
        <f t="shared" si="5"/>
        <v/>
      </c>
      <c r="G58" s="33" t="str">
        <f ca="1">IF(OR(P58=$N$2,P58=$N$3),IF(F58=ReleaseProgress!$G$2,0,IF(F58&gt;ReleaseProgress!$G$2,1,-1)),"")</f>
        <v/>
      </c>
      <c r="H58" s="34" t="s">
        <v>116</v>
      </c>
      <c r="I58" s="45"/>
      <c r="J58" s="46"/>
      <c r="K58" s="46"/>
      <c r="L58" s="47"/>
      <c r="M58" s="47"/>
      <c r="N58" s="54"/>
      <c r="O58" s="49"/>
      <c r="P58" s="50"/>
      <c r="Q58" s="51"/>
      <c r="R58" s="51"/>
      <c r="S58" s="51"/>
      <c r="T58" s="51"/>
      <c r="U58" s="55"/>
      <c r="V58" s="53"/>
      <c r="W58" s="44"/>
      <c r="X58" t="s">
        <v>28</v>
      </c>
    </row>
    <row r="59" spans="2:24">
      <c r="B59" s="31" t="str">
        <f t="shared" si="6"/>
        <v/>
      </c>
      <c r="C59" s="31" t="str">
        <f t="shared" si="7"/>
        <v/>
      </c>
      <c r="D59" s="31" t="str">
        <f t="shared" si="3"/>
        <v>Y</v>
      </c>
      <c r="E59" s="31">
        <f t="shared" si="4"/>
        <v>0</v>
      </c>
      <c r="F59" s="32" t="str">
        <f t="shared" si="5"/>
        <v/>
      </c>
      <c r="G59" s="33" t="str">
        <f ca="1">IF(OR(P59=$N$2,P59=$N$3),IF(F59=ReleaseProgress!$G$2,0,IF(F59&gt;ReleaseProgress!$G$2,1,-1)),"")</f>
        <v/>
      </c>
      <c r="H59" s="34" t="s">
        <v>117</v>
      </c>
      <c r="I59" s="45"/>
      <c r="J59" s="46"/>
      <c r="K59" s="46"/>
      <c r="L59" s="47"/>
      <c r="M59" s="47"/>
      <c r="N59" s="54"/>
      <c r="O59" s="49"/>
      <c r="P59" s="50"/>
      <c r="Q59" s="51"/>
      <c r="R59" s="51"/>
      <c r="S59" s="51"/>
      <c r="T59" s="51"/>
      <c r="U59" s="55"/>
      <c r="V59" s="53"/>
      <c r="W59" s="44"/>
      <c r="X59" t="s">
        <v>28</v>
      </c>
    </row>
    <row r="60" spans="2:24">
      <c r="B60" s="31" t="str">
        <f t="shared" si="6"/>
        <v/>
      </c>
      <c r="C60" s="31" t="str">
        <f t="shared" si="7"/>
        <v/>
      </c>
      <c r="D60" s="31" t="str">
        <f t="shared" si="3"/>
        <v>Y</v>
      </c>
      <c r="E60" s="31">
        <f t="shared" si="4"/>
        <v>0</v>
      </c>
      <c r="F60" s="32" t="str">
        <f t="shared" si="5"/>
        <v/>
      </c>
      <c r="G60" s="33" t="str">
        <f ca="1">IF(OR(P60=$N$2,P60=$N$3),IF(F60=ReleaseProgress!$G$2,0,IF(F60&gt;ReleaseProgress!$G$2,1,-1)),"")</f>
        <v/>
      </c>
      <c r="H60" s="34" t="s">
        <v>118</v>
      </c>
      <c r="I60" s="45"/>
      <c r="J60" s="46"/>
      <c r="K60" s="46"/>
      <c r="L60" s="47"/>
      <c r="M60" s="47"/>
      <c r="N60" s="54"/>
      <c r="O60" s="49"/>
      <c r="P60" s="50"/>
      <c r="Q60" s="51"/>
      <c r="R60" s="51"/>
      <c r="S60" s="51"/>
      <c r="T60" s="51"/>
      <c r="U60" s="55"/>
      <c r="V60" s="53"/>
      <c r="W60" s="44"/>
      <c r="X60" t="s">
        <v>28</v>
      </c>
    </row>
    <row r="61" spans="2:24">
      <c r="B61" s="31" t="str">
        <f t="shared" si="6"/>
        <v/>
      </c>
      <c r="C61" s="31" t="str">
        <f t="shared" si="7"/>
        <v/>
      </c>
      <c r="D61" s="31" t="str">
        <f t="shared" si="3"/>
        <v>Y</v>
      </c>
      <c r="E61" s="31">
        <f t="shared" si="4"/>
        <v>0</v>
      </c>
      <c r="F61" s="32" t="str">
        <f t="shared" si="5"/>
        <v/>
      </c>
      <c r="G61" s="33" t="str">
        <f ca="1">IF(OR(P61=$N$2,P61=$N$3),IF(F61=ReleaseProgress!$G$2,0,IF(F61&gt;ReleaseProgress!$G$2,1,-1)),"")</f>
        <v/>
      </c>
      <c r="H61" s="34" t="s">
        <v>119</v>
      </c>
      <c r="I61" s="45"/>
      <c r="J61" s="46"/>
      <c r="K61" s="46"/>
      <c r="L61" s="47"/>
      <c r="M61" s="47"/>
      <c r="N61" s="54"/>
      <c r="O61" s="49"/>
      <c r="P61" s="50"/>
      <c r="Q61" s="51"/>
      <c r="R61" s="51"/>
      <c r="S61" s="51"/>
      <c r="T61" s="51"/>
      <c r="U61" s="55"/>
      <c r="V61" s="53"/>
      <c r="W61" s="44"/>
      <c r="X61" t="s">
        <v>28</v>
      </c>
    </row>
    <row r="62" spans="2:24">
      <c r="B62" s="31" t="str">
        <f t="shared" si="6"/>
        <v/>
      </c>
      <c r="C62" s="31" t="str">
        <f t="shared" si="7"/>
        <v/>
      </c>
      <c r="D62" s="31" t="str">
        <f t="shared" si="3"/>
        <v>Y</v>
      </c>
      <c r="E62" s="31">
        <f t="shared" si="4"/>
        <v>0</v>
      </c>
      <c r="F62" s="32" t="str">
        <f t="shared" si="5"/>
        <v/>
      </c>
      <c r="G62" s="33" t="str">
        <f ca="1">IF(OR(P62=$N$2,P62=$N$3),IF(F62=ReleaseProgress!$G$2,0,IF(F62&gt;ReleaseProgress!$G$2,1,-1)),"")</f>
        <v/>
      </c>
      <c r="H62" s="34" t="s">
        <v>120</v>
      </c>
      <c r="I62" s="45"/>
      <c r="J62" s="46"/>
      <c r="K62" s="46"/>
      <c r="L62" s="47"/>
      <c r="M62" s="47"/>
      <c r="N62" s="54"/>
      <c r="O62" s="49"/>
      <c r="P62" s="50"/>
      <c r="Q62" s="51"/>
      <c r="R62" s="51"/>
      <c r="S62" s="51"/>
      <c r="T62" s="51"/>
      <c r="U62" s="55"/>
      <c r="V62" s="53"/>
      <c r="W62" s="44"/>
      <c r="X62" t="s">
        <v>28</v>
      </c>
    </row>
    <row r="63" spans="2:24">
      <c r="B63" s="31" t="str">
        <f t="shared" si="6"/>
        <v/>
      </c>
      <c r="C63" s="31" t="str">
        <f t="shared" si="7"/>
        <v/>
      </c>
      <c r="D63" s="31" t="str">
        <f t="shared" si="3"/>
        <v>Y</v>
      </c>
      <c r="E63" s="31">
        <f t="shared" si="4"/>
        <v>0</v>
      </c>
      <c r="F63" s="32" t="str">
        <f t="shared" si="5"/>
        <v/>
      </c>
      <c r="G63" s="33" t="str">
        <f ca="1">IF(OR(P63=$N$2,P63=$N$3),IF(F63=ReleaseProgress!$G$2,0,IF(F63&gt;ReleaseProgress!$G$2,1,-1)),"")</f>
        <v/>
      </c>
      <c r="H63" s="34" t="s">
        <v>121</v>
      </c>
      <c r="I63" s="45"/>
      <c r="J63" s="46"/>
      <c r="K63" s="46"/>
      <c r="L63" s="47"/>
      <c r="M63" s="47"/>
      <c r="N63" s="54"/>
      <c r="O63" s="49"/>
      <c r="P63" s="50"/>
      <c r="Q63" s="51"/>
      <c r="R63" s="51"/>
      <c r="S63" s="51"/>
      <c r="T63" s="51"/>
      <c r="U63" s="55"/>
      <c r="V63" s="53"/>
      <c r="W63" s="44"/>
      <c r="X63" t="s">
        <v>28</v>
      </c>
    </row>
    <row r="64" spans="2:24">
      <c r="B64" s="31" t="str">
        <f t="shared" si="6"/>
        <v/>
      </c>
      <c r="C64" s="31" t="str">
        <f t="shared" si="7"/>
        <v/>
      </c>
      <c r="D64" s="31" t="str">
        <f t="shared" si="3"/>
        <v>Y</v>
      </c>
      <c r="E64" s="31">
        <f t="shared" si="4"/>
        <v>0</v>
      </c>
      <c r="F64" s="32" t="str">
        <f t="shared" si="5"/>
        <v/>
      </c>
      <c r="G64" s="33" t="str">
        <f ca="1">IF(OR(P64=$N$2,P64=$N$3),IF(F64=ReleaseProgress!$G$2,0,IF(F64&gt;ReleaseProgress!$G$2,1,-1)),"")</f>
        <v/>
      </c>
      <c r="H64" s="34" t="s">
        <v>122</v>
      </c>
      <c r="I64" s="45"/>
      <c r="J64" s="46"/>
      <c r="K64" s="46"/>
      <c r="L64" s="47"/>
      <c r="M64" s="47"/>
      <c r="N64" s="54"/>
      <c r="O64" s="49"/>
      <c r="P64" s="50"/>
      <c r="Q64" s="51"/>
      <c r="R64" s="51"/>
      <c r="S64" s="51"/>
      <c r="T64" s="51"/>
      <c r="U64" s="55"/>
      <c r="V64" s="53"/>
      <c r="W64" s="44"/>
      <c r="X64" t="s">
        <v>28</v>
      </c>
    </row>
    <row r="65" spans="2:24">
      <c r="B65" s="31" t="str">
        <f t="shared" si="6"/>
        <v/>
      </c>
      <c r="C65" s="31" t="str">
        <f t="shared" si="7"/>
        <v/>
      </c>
      <c r="D65" s="31" t="str">
        <f t="shared" si="3"/>
        <v>Y</v>
      </c>
      <c r="E65" s="31">
        <f t="shared" si="4"/>
        <v>0</v>
      </c>
      <c r="F65" s="32" t="str">
        <f t="shared" si="5"/>
        <v/>
      </c>
      <c r="G65" s="33" t="str">
        <f ca="1">IF(OR(P65=$N$2,P65=$N$3),IF(F65=ReleaseProgress!$G$2,0,IF(F65&gt;ReleaseProgress!$G$2,1,-1)),"")</f>
        <v/>
      </c>
      <c r="H65" s="34" t="s">
        <v>123</v>
      </c>
      <c r="I65" s="45"/>
      <c r="J65" s="46"/>
      <c r="K65" s="46"/>
      <c r="L65" s="47"/>
      <c r="M65" s="47"/>
      <c r="N65" s="54"/>
      <c r="O65" s="49"/>
      <c r="P65" s="50"/>
      <c r="Q65" s="51"/>
      <c r="R65" s="51"/>
      <c r="S65" s="51"/>
      <c r="T65" s="51"/>
      <c r="U65" s="55"/>
      <c r="V65" s="53"/>
      <c r="W65" s="44"/>
      <c r="X65" t="s">
        <v>28</v>
      </c>
    </row>
    <row r="66" spans="2:24">
      <c r="B66" s="31" t="str">
        <f t="shared" si="6"/>
        <v/>
      </c>
      <c r="C66" s="31" t="str">
        <f t="shared" si="7"/>
        <v/>
      </c>
      <c r="D66" s="31" t="str">
        <f t="shared" si="3"/>
        <v>Y</v>
      </c>
      <c r="E66" s="31">
        <f t="shared" si="4"/>
        <v>0</v>
      </c>
      <c r="F66" s="32" t="str">
        <f t="shared" si="5"/>
        <v/>
      </c>
      <c r="G66" s="33" t="str">
        <f ca="1">IF(OR(P66=$N$2,P66=$N$3),IF(F66=ReleaseProgress!$G$2,0,IF(F66&gt;ReleaseProgress!$G$2,1,-1)),"")</f>
        <v/>
      </c>
      <c r="H66" s="34" t="s">
        <v>124</v>
      </c>
      <c r="I66" s="45"/>
      <c r="J66" s="46"/>
      <c r="K66" s="46"/>
      <c r="L66" s="47"/>
      <c r="M66" s="47"/>
      <c r="N66" s="54"/>
      <c r="O66" s="49"/>
      <c r="P66" s="50"/>
      <c r="Q66" s="51"/>
      <c r="R66" s="51"/>
      <c r="S66" s="51"/>
      <c r="T66" s="51"/>
      <c r="U66" s="55"/>
      <c r="V66" s="53"/>
      <c r="W66" s="44"/>
      <c r="X66" t="s">
        <v>28</v>
      </c>
    </row>
    <row r="67" spans="2:24">
      <c r="B67" s="31" t="str">
        <f t="shared" si="6"/>
        <v/>
      </c>
      <c r="C67" s="31" t="str">
        <f t="shared" si="7"/>
        <v/>
      </c>
      <c r="D67" s="31" t="str">
        <f t="shared" si="3"/>
        <v>Y</v>
      </c>
      <c r="E67" s="31">
        <f t="shared" si="4"/>
        <v>0</v>
      </c>
      <c r="F67" s="32" t="str">
        <f t="shared" si="5"/>
        <v/>
      </c>
      <c r="G67" s="33" t="str">
        <f ca="1">IF(OR(P67=$N$2,P67=$N$3),IF(F67=ReleaseProgress!$G$2,0,IF(F67&gt;ReleaseProgress!$G$2,1,-1)),"")</f>
        <v/>
      </c>
      <c r="H67" s="34" t="s">
        <v>125</v>
      </c>
      <c r="I67" s="45"/>
      <c r="J67" s="46"/>
      <c r="K67" s="46"/>
      <c r="L67" s="47"/>
      <c r="M67" s="47"/>
      <c r="N67" s="54"/>
      <c r="O67" s="49"/>
      <c r="P67" s="50"/>
      <c r="Q67" s="51"/>
      <c r="R67" s="51"/>
      <c r="S67" s="51"/>
      <c r="T67" s="51"/>
      <c r="U67" s="55"/>
      <c r="V67" s="53" t="str">
        <f t="shared" ref="V67:V75" si="8">IF(ISERROR(VLOOKUP(K67,LB_PROJECTS,2,FALSE)),"",VLOOKUP(K67,LB_PROJECTS,2,FALSE))</f>
        <v/>
      </c>
      <c r="W67" s="44"/>
      <c r="X67" t="s">
        <v>28</v>
      </c>
    </row>
    <row r="68" spans="2:24">
      <c r="B68" s="31" t="str">
        <f t="shared" si="6"/>
        <v/>
      </c>
      <c r="C68" s="31" t="str">
        <f t="shared" si="7"/>
        <v/>
      </c>
      <c r="D68" s="31" t="str">
        <f t="shared" si="3"/>
        <v>Y</v>
      </c>
      <c r="E68" s="31">
        <f t="shared" si="4"/>
        <v>0</v>
      </c>
      <c r="F68" s="32" t="str">
        <f t="shared" si="5"/>
        <v/>
      </c>
      <c r="G68" s="33" t="str">
        <f ca="1">IF(OR(P68=$N$2,P68=$N$3),IF(F68=ReleaseProgress!$G$2,0,IF(F68&gt;ReleaseProgress!$G$2,1,-1)),"")</f>
        <v/>
      </c>
      <c r="H68" s="34" t="s">
        <v>126</v>
      </c>
      <c r="I68" s="45"/>
      <c r="J68" s="46"/>
      <c r="K68" s="46"/>
      <c r="L68" s="47"/>
      <c r="M68" s="47"/>
      <c r="N68" s="54"/>
      <c r="O68" s="49"/>
      <c r="P68" s="50"/>
      <c r="Q68" s="51"/>
      <c r="R68" s="51"/>
      <c r="S68" s="51"/>
      <c r="T68" s="51"/>
      <c r="U68" s="55"/>
      <c r="V68" s="53" t="str">
        <f t="shared" si="8"/>
        <v/>
      </c>
      <c r="W68" s="44"/>
      <c r="X68" t="s">
        <v>28</v>
      </c>
    </row>
    <row r="69" spans="2:24">
      <c r="B69" s="31" t="str">
        <f t="shared" si="6"/>
        <v/>
      </c>
      <c r="C69" s="31" t="str">
        <f t="shared" si="7"/>
        <v/>
      </c>
      <c r="D69" s="31" t="str">
        <f t="shared" si="3"/>
        <v>Y</v>
      </c>
      <c r="E69" s="31">
        <f t="shared" si="4"/>
        <v>0</v>
      </c>
      <c r="F69" s="32" t="str">
        <f t="shared" si="5"/>
        <v/>
      </c>
      <c r="G69" s="33" t="str">
        <f ca="1">IF(OR(P69=$N$2,P69=$N$3),IF(F69=ReleaseProgress!$G$2,0,IF(F69&gt;ReleaseProgress!$G$2,1,-1)),"")</f>
        <v/>
      </c>
      <c r="H69" s="34" t="s">
        <v>127</v>
      </c>
      <c r="I69" s="45"/>
      <c r="J69" s="46"/>
      <c r="K69" s="46"/>
      <c r="L69" s="47"/>
      <c r="M69" s="47"/>
      <c r="N69" s="54"/>
      <c r="O69" s="49"/>
      <c r="P69" s="50"/>
      <c r="Q69" s="51"/>
      <c r="R69" s="51"/>
      <c r="S69" s="51"/>
      <c r="T69" s="51"/>
      <c r="U69" s="55"/>
      <c r="V69" s="53" t="str">
        <f t="shared" si="8"/>
        <v/>
      </c>
      <c r="W69" s="44"/>
      <c r="X69" t="s">
        <v>28</v>
      </c>
    </row>
    <row r="70" spans="2:24">
      <c r="B70" s="31" t="str">
        <f t="shared" si="6"/>
        <v/>
      </c>
      <c r="C70" s="31" t="str">
        <f t="shared" si="7"/>
        <v/>
      </c>
      <c r="D70" s="31" t="str">
        <f t="shared" si="3"/>
        <v>Y</v>
      </c>
      <c r="E70" s="31">
        <f t="shared" si="4"/>
        <v>0</v>
      </c>
      <c r="F70" s="32" t="str">
        <f t="shared" si="5"/>
        <v/>
      </c>
      <c r="G70" s="33" t="str">
        <f ca="1">IF(OR(P70=$N$2,P70=$N$3),IF(F70=ReleaseProgress!$G$2,0,IF(F70&gt;ReleaseProgress!$G$2,1,-1)),"")</f>
        <v/>
      </c>
      <c r="H70" s="34" t="s">
        <v>128</v>
      </c>
      <c r="I70" s="45"/>
      <c r="J70" s="46"/>
      <c r="K70" s="46"/>
      <c r="L70" s="47"/>
      <c r="M70" s="47"/>
      <c r="N70" s="54"/>
      <c r="O70" s="49"/>
      <c r="P70" s="50"/>
      <c r="Q70" s="51"/>
      <c r="R70" s="51"/>
      <c r="S70" s="51"/>
      <c r="T70" s="51"/>
      <c r="U70" s="55"/>
      <c r="V70" s="53" t="str">
        <f t="shared" si="8"/>
        <v/>
      </c>
      <c r="W70" s="44"/>
      <c r="X70" t="s">
        <v>28</v>
      </c>
    </row>
    <row r="71" spans="2:24">
      <c r="B71" s="31" t="str">
        <f t="shared" si="6"/>
        <v/>
      </c>
      <c r="C71" s="31" t="str">
        <f t="shared" si="7"/>
        <v/>
      </c>
      <c r="D71" s="31" t="str">
        <f t="shared" si="3"/>
        <v>Y</v>
      </c>
      <c r="E71" s="31">
        <f t="shared" si="4"/>
        <v>0</v>
      </c>
      <c r="F71" s="32" t="str">
        <f t="shared" si="5"/>
        <v/>
      </c>
      <c r="G71" s="33" t="str">
        <f ca="1">IF(OR(P71=$N$2,P71=$N$3),IF(F71=ReleaseProgress!$G$2,0,IF(F71&gt;ReleaseProgress!$G$2,1,-1)),"")</f>
        <v/>
      </c>
      <c r="H71" s="34" t="s">
        <v>129</v>
      </c>
      <c r="I71" s="45"/>
      <c r="J71" s="46"/>
      <c r="K71" s="46"/>
      <c r="L71" s="47"/>
      <c r="M71" s="47"/>
      <c r="N71" s="54"/>
      <c r="O71" s="49"/>
      <c r="P71" s="50"/>
      <c r="Q71" s="51"/>
      <c r="R71" s="51"/>
      <c r="S71" s="51"/>
      <c r="T71" s="51"/>
      <c r="U71" s="55"/>
      <c r="V71" s="53" t="str">
        <f t="shared" si="8"/>
        <v/>
      </c>
      <c r="W71" s="44"/>
      <c r="X71" t="s">
        <v>28</v>
      </c>
    </row>
    <row r="72" spans="2:24">
      <c r="B72" s="31" t="str">
        <f t="shared" si="6"/>
        <v/>
      </c>
      <c r="C72" s="31" t="str">
        <f t="shared" si="7"/>
        <v/>
      </c>
      <c r="D72" s="31" t="str">
        <f t="shared" si="3"/>
        <v>Y</v>
      </c>
      <c r="E72" s="31">
        <f t="shared" si="4"/>
        <v>0</v>
      </c>
      <c r="F72" s="32" t="str">
        <f t="shared" si="5"/>
        <v/>
      </c>
      <c r="G72" s="33" t="str">
        <f ca="1">IF(OR(P72=$N$2,P72=$N$3),IF(F72=ReleaseProgress!$G$2,0,IF(F72&gt;ReleaseProgress!$G$2,1,-1)),"")</f>
        <v/>
      </c>
      <c r="H72" s="34" t="s">
        <v>130</v>
      </c>
      <c r="I72" s="45"/>
      <c r="J72" s="46"/>
      <c r="K72" s="46"/>
      <c r="L72" s="47"/>
      <c r="M72" s="47"/>
      <c r="N72" s="54"/>
      <c r="O72" s="49"/>
      <c r="P72" s="50"/>
      <c r="Q72" s="51"/>
      <c r="R72" s="51"/>
      <c r="S72" s="51"/>
      <c r="T72" s="51"/>
      <c r="U72" s="55"/>
      <c r="V72" s="53" t="str">
        <f t="shared" si="8"/>
        <v/>
      </c>
      <c r="W72" s="44"/>
      <c r="X72" t="s">
        <v>28</v>
      </c>
    </row>
    <row r="73" spans="2:24">
      <c r="B73" s="31" t="str">
        <f t="shared" si="6"/>
        <v/>
      </c>
      <c r="C73" s="31" t="str">
        <f t="shared" si="7"/>
        <v/>
      </c>
      <c r="D73" s="31" t="str">
        <f t="shared" si="3"/>
        <v>Y</v>
      </c>
      <c r="E73" s="31">
        <f t="shared" si="4"/>
        <v>0</v>
      </c>
      <c r="F73" s="32" t="str">
        <f t="shared" si="5"/>
        <v/>
      </c>
      <c r="G73" s="33" t="str">
        <f ca="1">IF(OR(P73=$N$2,P73=$N$3),IF(F73=ReleaseProgress!$G$2,0,IF(F73&gt;ReleaseProgress!$G$2,1,-1)),"")</f>
        <v/>
      </c>
      <c r="H73" s="34" t="s">
        <v>131</v>
      </c>
      <c r="I73" s="45"/>
      <c r="J73" s="46"/>
      <c r="K73" s="46"/>
      <c r="L73" s="47"/>
      <c r="M73" s="47"/>
      <c r="N73" s="54"/>
      <c r="O73" s="49"/>
      <c r="P73" s="50"/>
      <c r="Q73" s="51"/>
      <c r="R73" s="51"/>
      <c r="S73" s="51"/>
      <c r="T73" s="51"/>
      <c r="U73" s="55"/>
      <c r="V73" s="53" t="str">
        <f t="shared" si="8"/>
        <v/>
      </c>
      <c r="W73" s="44"/>
      <c r="X73" t="s">
        <v>28</v>
      </c>
    </row>
    <row r="74" spans="2:24">
      <c r="B74" s="31" t="str">
        <f t="shared" si="6"/>
        <v/>
      </c>
      <c r="C74" s="31" t="str">
        <f t="shared" si="7"/>
        <v/>
      </c>
      <c r="D74" s="31" t="str">
        <f t="shared" si="3"/>
        <v>Y</v>
      </c>
      <c r="E74" s="31">
        <f t="shared" si="4"/>
        <v>0</v>
      </c>
      <c r="F74" s="32" t="str">
        <f t="shared" si="5"/>
        <v/>
      </c>
      <c r="G74" s="33" t="str">
        <f ca="1">IF(OR(P74=$N$2,P74=$N$3),IF(F74=ReleaseProgress!$G$2,0,IF(F74&gt;ReleaseProgress!$G$2,1,-1)),"")</f>
        <v/>
      </c>
      <c r="H74" s="34" t="s">
        <v>132</v>
      </c>
      <c r="I74" s="45"/>
      <c r="J74" s="46"/>
      <c r="K74" s="46"/>
      <c r="L74" s="47"/>
      <c r="M74" s="47"/>
      <c r="N74" s="54"/>
      <c r="O74" s="49"/>
      <c r="P74" s="50"/>
      <c r="Q74" s="51"/>
      <c r="R74" s="51"/>
      <c r="S74" s="51"/>
      <c r="T74" s="51"/>
      <c r="U74" s="55"/>
      <c r="V74" s="53" t="str">
        <f t="shared" si="8"/>
        <v/>
      </c>
      <c r="W74" s="44"/>
      <c r="X74" t="s">
        <v>28</v>
      </c>
    </row>
    <row r="75" spans="2:24">
      <c r="B75" s="31" t="str">
        <f t="shared" si="6"/>
        <v/>
      </c>
      <c r="C75" s="31" t="str">
        <f t="shared" si="7"/>
        <v/>
      </c>
      <c r="D75" s="31" t="str">
        <f t="shared" si="3"/>
        <v>Y</v>
      </c>
      <c r="E75" s="31">
        <f t="shared" si="4"/>
        <v>0</v>
      </c>
      <c r="F75" s="32" t="str">
        <f t="shared" si="5"/>
        <v/>
      </c>
      <c r="G75" s="33" t="str">
        <f ca="1">IF(OR(P75=$N$2,P75=$N$3),IF(F75=ReleaseProgress!$G$2,0,IF(F75&gt;ReleaseProgress!$G$2,1,-1)),"")</f>
        <v/>
      </c>
      <c r="H75" s="34" t="s">
        <v>133</v>
      </c>
      <c r="I75" s="45"/>
      <c r="J75" s="46"/>
      <c r="K75" s="46"/>
      <c r="L75" s="47"/>
      <c r="M75" s="47"/>
      <c r="N75" s="54"/>
      <c r="O75" s="49"/>
      <c r="P75" s="50"/>
      <c r="Q75" s="51"/>
      <c r="R75" s="51"/>
      <c r="S75" s="51"/>
      <c r="T75" s="51"/>
      <c r="U75" s="55"/>
      <c r="V75" s="53" t="str">
        <f t="shared" si="8"/>
        <v/>
      </c>
      <c r="W75" s="44"/>
      <c r="X75" t="s">
        <v>28</v>
      </c>
    </row>
    <row r="76" spans="2:24">
      <c r="B76" s="31" t="str">
        <f t="shared" si="6"/>
        <v/>
      </c>
      <c r="C76" s="31" t="str">
        <f t="shared" si="7"/>
        <v/>
      </c>
      <c r="D76" s="31" t="str">
        <f t="shared" ref="D76:D139" si="9">IF(OR(P76=Not_started,P76=In_progress),"N",IF(OR(P76=N_A,P76=Suspended,P76=Canceled),"","Y"))</f>
        <v>Y</v>
      </c>
      <c r="E76" s="31">
        <f t="shared" ref="E76:E139" si="10">IF(OR(P76=Not_started,P76=In_progress,P76=Applied,P76=Closed),1,0)</f>
        <v>0</v>
      </c>
      <c r="F76" s="32" t="str">
        <f t="shared" ref="F76:F139" si="11">IFERROR(IF(P76=Backlog,"",IF(O76="",B76,IF(WEEKNUM(O76)&lt;10,VALUE(CONCATENATE(YEAR(O76),"0",WEEKNUM(O76))),VALUE(CONCATENATE(YEAR(O76),WEEKNUM(O76)))))),"date? &gt;&gt;")</f>
        <v/>
      </c>
      <c r="G76" s="33" t="str">
        <f ca="1">IF(OR(P76=$N$2,P76=$N$3),IF(F76=ReleaseProgress!$G$2,0,IF(F76&gt;ReleaseProgress!$G$2,1,-1)),"")</f>
        <v/>
      </c>
      <c r="H76" s="34" t="s">
        <v>134</v>
      </c>
      <c r="I76" s="45"/>
      <c r="J76" s="46"/>
      <c r="K76" s="46"/>
      <c r="L76" s="47"/>
      <c r="M76" s="47"/>
      <c r="N76" s="54"/>
      <c r="O76" s="49"/>
      <c r="P76" s="50"/>
      <c r="Q76" s="51"/>
      <c r="R76" s="51"/>
      <c r="S76" s="51"/>
      <c r="T76" s="51"/>
      <c r="U76" s="55"/>
      <c r="V76" s="53" t="str">
        <f t="shared" ref="V76:V139" si="12">IF(ISERROR(VLOOKUP(K76,LB_PROJECTS,2,FALSE)),"",VLOOKUP(K76,LB_PROJECTS,2,FALSE))</f>
        <v/>
      </c>
      <c r="W76" s="44"/>
      <c r="X76" t="s">
        <v>28</v>
      </c>
    </row>
    <row r="77" spans="2:24">
      <c r="B77" s="31" t="str">
        <f t="shared" ref="B77:B140" si="13">IF(N77="","",IF(WEEKNUM(N77)&lt;10,VALUE(CONCATENATE(YEAR(N77),"0",WEEKNUM(N77))),VALUE(CONCATENATE(YEAR(N77),WEEKNUM(N77)))))</f>
        <v/>
      </c>
      <c r="C77" s="31" t="str">
        <f t="shared" ref="C77:C140" si="14">IF(Q77="","",IF(WEEKNUM(Q77)&lt;10,VALUE(CONCATENATE(YEAR(Q77),"0",WEEKNUM(Q77))),VALUE(CONCATENATE(YEAR(Q77),WEEKNUM(Q77)))))</f>
        <v/>
      </c>
      <c r="D77" s="31" t="str">
        <f t="shared" si="9"/>
        <v>Y</v>
      </c>
      <c r="E77" s="31">
        <f t="shared" si="10"/>
        <v>0</v>
      </c>
      <c r="F77" s="32" t="str">
        <f t="shared" si="11"/>
        <v/>
      </c>
      <c r="G77" s="33" t="str">
        <f ca="1">IF(OR(P77=$N$2,P77=$N$3),IF(F77=ReleaseProgress!$G$2,0,IF(F77&gt;ReleaseProgress!$G$2,1,-1)),"")</f>
        <v/>
      </c>
      <c r="H77" s="34" t="s">
        <v>135</v>
      </c>
      <c r="I77" s="45"/>
      <c r="J77" s="46"/>
      <c r="K77" s="46"/>
      <c r="L77" s="47"/>
      <c r="M77" s="47"/>
      <c r="N77" s="54"/>
      <c r="O77" s="49"/>
      <c r="P77" s="50"/>
      <c r="Q77" s="51"/>
      <c r="R77" s="51"/>
      <c r="S77" s="51"/>
      <c r="T77" s="51"/>
      <c r="U77" s="55"/>
      <c r="V77" s="53" t="str">
        <f t="shared" si="12"/>
        <v/>
      </c>
      <c r="W77" s="44"/>
      <c r="X77" t="s">
        <v>28</v>
      </c>
    </row>
    <row r="78" spans="2:24">
      <c r="B78" s="31" t="str">
        <f t="shared" si="13"/>
        <v/>
      </c>
      <c r="C78" s="31" t="str">
        <f t="shared" si="14"/>
        <v/>
      </c>
      <c r="D78" s="31" t="str">
        <f t="shared" si="9"/>
        <v>Y</v>
      </c>
      <c r="E78" s="31">
        <f t="shared" si="10"/>
        <v>0</v>
      </c>
      <c r="F78" s="32" t="str">
        <f t="shared" si="11"/>
        <v/>
      </c>
      <c r="G78" s="33" t="str">
        <f ca="1">IF(OR(P78=$N$2,P78=$N$3),IF(F78=ReleaseProgress!$G$2,0,IF(F78&gt;ReleaseProgress!$G$2,1,-1)),"")</f>
        <v/>
      </c>
      <c r="H78" s="34" t="s">
        <v>136</v>
      </c>
      <c r="I78" s="45"/>
      <c r="J78" s="46"/>
      <c r="K78" s="46"/>
      <c r="L78" s="47"/>
      <c r="M78" s="47"/>
      <c r="N78" s="54"/>
      <c r="O78" s="49"/>
      <c r="P78" s="50"/>
      <c r="Q78" s="51"/>
      <c r="R78" s="51"/>
      <c r="S78" s="51"/>
      <c r="T78" s="51"/>
      <c r="U78" s="55"/>
      <c r="V78" s="53" t="str">
        <f t="shared" si="12"/>
        <v/>
      </c>
      <c r="W78" s="44"/>
      <c r="X78" t="s">
        <v>28</v>
      </c>
    </row>
    <row r="79" spans="2:24">
      <c r="B79" s="31" t="str">
        <f t="shared" si="13"/>
        <v/>
      </c>
      <c r="C79" s="31" t="str">
        <f t="shared" si="14"/>
        <v/>
      </c>
      <c r="D79" s="31" t="str">
        <f t="shared" si="9"/>
        <v>Y</v>
      </c>
      <c r="E79" s="31">
        <f t="shared" si="10"/>
        <v>0</v>
      </c>
      <c r="F79" s="32" t="str">
        <f t="shared" si="11"/>
        <v/>
      </c>
      <c r="G79" s="33" t="str">
        <f ca="1">IF(OR(P79=$N$2,P79=$N$3),IF(F79=ReleaseProgress!$G$2,0,IF(F79&gt;ReleaseProgress!$G$2,1,-1)),"")</f>
        <v/>
      </c>
      <c r="H79" s="34" t="s">
        <v>137</v>
      </c>
      <c r="I79" s="45"/>
      <c r="J79" s="46"/>
      <c r="K79" s="46"/>
      <c r="L79" s="47"/>
      <c r="M79" s="47"/>
      <c r="N79" s="54"/>
      <c r="O79" s="49"/>
      <c r="P79" s="50"/>
      <c r="Q79" s="51"/>
      <c r="R79" s="51"/>
      <c r="S79" s="51"/>
      <c r="T79" s="51"/>
      <c r="U79" s="55"/>
      <c r="V79" s="53" t="str">
        <f t="shared" si="12"/>
        <v/>
      </c>
      <c r="W79" s="44"/>
      <c r="X79" t="s">
        <v>28</v>
      </c>
    </row>
    <row r="80" spans="2:24">
      <c r="B80" s="31" t="str">
        <f t="shared" si="13"/>
        <v/>
      </c>
      <c r="C80" s="31" t="str">
        <f t="shared" si="14"/>
        <v/>
      </c>
      <c r="D80" s="31" t="str">
        <f t="shared" si="9"/>
        <v>Y</v>
      </c>
      <c r="E80" s="31">
        <f t="shared" si="10"/>
        <v>0</v>
      </c>
      <c r="F80" s="32" t="str">
        <f t="shared" si="11"/>
        <v/>
      </c>
      <c r="G80" s="33" t="str">
        <f ca="1">IF(OR(P80=$N$2,P80=$N$3),IF(F80=ReleaseProgress!$G$2,0,IF(F80&gt;ReleaseProgress!$G$2,1,-1)),"")</f>
        <v/>
      </c>
      <c r="H80" s="34" t="s">
        <v>138</v>
      </c>
      <c r="I80" s="45"/>
      <c r="J80" s="46"/>
      <c r="K80" s="46"/>
      <c r="L80" s="47"/>
      <c r="M80" s="47"/>
      <c r="N80" s="54"/>
      <c r="O80" s="49"/>
      <c r="P80" s="50"/>
      <c r="Q80" s="51"/>
      <c r="R80" s="51"/>
      <c r="S80" s="51"/>
      <c r="T80" s="51"/>
      <c r="U80" s="55"/>
      <c r="V80" s="53" t="str">
        <f t="shared" si="12"/>
        <v/>
      </c>
      <c r="W80" s="44"/>
      <c r="X80" t="s">
        <v>28</v>
      </c>
    </row>
    <row r="81" spans="2:24">
      <c r="B81" s="31" t="str">
        <f t="shared" si="13"/>
        <v/>
      </c>
      <c r="C81" s="31" t="str">
        <f t="shared" si="14"/>
        <v/>
      </c>
      <c r="D81" s="31" t="str">
        <f t="shared" si="9"/>
        <v>Y</v>
      </c>
      <c r="E81" s="31">
        <f t="shared" si="10"/>
        <v>0</v>
      </c>
      <c r="F81" s="32" t="str">
        <f t="shared" si="11"/>
        <v/>
      </c>
      <c r="G81" s="33" t="str">
        <f ca="1">IF(OR(P81=$N$2,P81=$N$3),IF(F81=ReleaseProgress!$G$2,0,IF(F81&gt;ReleaseProgress!$G$2,1,-1)),"")</f>
        <v/>
      </c>
      <c r="H81" s="34" t="s">
        <v>139</v>
      </c>
      <c r="I81" s="45"/>
      <c r="J81" s="46"/>
      <c r="K81" s="46"/>
      <c r="L81" s="47"/>
      <c r="M81" s="47"/>
      <c r="N81" s="54"/>
      <c r="O81" s="49"/>
      <c r="P81" s="50"/>
      <c r="Q81" s="51"/>
      <c r="R81" s="51"/>
      <c r="S81" s="51"/>
      <c r="T81" s="51"/>
      <c r="U81" s="55"/>
      <c r="V81" s="53" t="str">
        <f t="shared" si="12"/>
        <v/>
      </c>
      <c r="W81" s="44"/>
      <c r="X81" t="s">
        <v>28</v>
      </c>
    </row>
    <row r="82" spans="2:24">
      <c r="B82" s="31" t="str">
        <f t="shared" si="13"/>
        <v/>
      </c>
      <c r="C82" s="31" t="str">
        <f t="shared" si="14"/>
        <v/>
      </c>
      <c r="D82" s="31" t="str">
        <f t="shared" si="9"/>
        <v>Y</v>
      </c>
      <c r="E82" s="31">
        <f t="shared" si="10"/>
        <v>0</v>
      </c>
      <c r="F82" s="32" t="str">
        <f t="shared" si="11"/>
        <v/>
      </c>
      <c r="G82" s="33" t="str">
        <f ca="1">IF(OR(P82=$N$2,P82=$N$3),IF(F82=ReleaseProgress!$G$2,0,IF(F82&gt;ReleaseProgress!$G$2,1,-1)),"")</f>
        <v/>
      </c>
      <c r="H82" s="34" t="s">
        <v>140</v>
      </c>
      <c r="I82" s="45"/>
      <c r="J82" s="46"/>
      <c r="K82" s="46"/>
      <c r="L82" s="47"/>
      <c r="M82" s="47"/>
      <c r="N82" s="54"/>
      <c r="O82" s="49"/>
      <c r="P82" s="50"/>
      <c r="Q82" s="51"/>
      <c r="R82" s="51"/>
      <c r="S82" s="51"/>
      <c r="T82" s="51"/>
      <c r="U82" s="55"/>
      <c r="V82" s="53" t="str">
        <f t="shared" si="12"/>
        <v/>
      </c>
      <c r="W82" s="44"/>
      <c r="X82" t="s">
        <v>28</v>
      </c>
    </row>
    <row r="83" spans="2:24">
      <c r="B83" s="31" t="str">
        <f t="shared" si="13"/>
        <v/>
      </c>
      <c r="C83" s="31" t="str">
        <f t="shared" si="14"/>
        <v/>
      </c>
      <c r="D83" s="31" t="str">
        <f t="shared" si="9"/>
        <v>Y</v>
      </c>
      <c r="E83" s="31">
        <f t="shared" si="10"/>
        <v>0</v>
      </c>
      <c r="F83" s="32" t="str">
        <f t="shared" si="11"/>
        <v/>
      </c>
      <c r="G83" s="33" t="str">
        <f ca="1">IF(OR(P83=$N$2,P83=$N$3),IF(F83=ReleaseProgress!$G$2,0,IF(F83&gt;ReleaseProgress!$G$2,1,-1)),"")</f>
        <v/>
      </c>
      <c r="H83" s="34" t="s">
        <v>141</v>
      </c>
      <c r="I83" s="45"/>
      <c r="J83" s="46"/>
      <c r="K83" s="46"/>
      <c r="L83" s="47"/>
      <c r="M83" s="47"/>
      <c r="N83" s="54"/>
      <c r="O83" s="49"/>
      <c r="P83" s="50"/>
      <c r="Q83" s="51"/>
      <c r="R83" s="51"/>
      <c r="S83" s="51"/>
      <c r="T83" s="51"/>
      <c r="U83" s="55"/>
      <c r="V83" s="53" t="str">
        <f t="shared" si="12"/>
        <v/>
      </c>
      <c r="W83" s="44"/>
      <c r="X83" t="s">
        <v>28</v>
      </c>
    </row>
    <row r="84" spans="2:24">
      <c r="B84" s="31" t="str">
        <f t="shared" si="13"/>
        <v/>
      </c>
      <c r="C84" s="31" t="str">
        <f t="shared" si="14"/>
        <v/>
      </c>
      <c r="D84" s="31" t="str">
        <f t="shared" si="9"/>
        <v>Y</v>
      </c>
      <c r="E84" s="31">
        <f t="shared" si="10"/>
        <v>0</v>
      </c>
      <c r="F84" s="32" t="str">
        <f t="shared" si="11"/>
        <v/>
      </c>
      <c r="G84" s="33" t="str">
        <f ca="1">IF(OR(P84=$N$2,P84=$N$3),IF(F84=ReleaseProgress!$G$2,0,IF(F84&gt;ReleaseProgress!$G$2,1,-1)),"")</f>
        <v/>
      </c>
      <c r="H84" s="34" t="s">
        <v>142</v>
      </c>
      <c r="I84" s="45"/>
      <c r="J84" s="46"/>
      <c r="K84" s="46"/>
      <c r="L84" s="47"/>
      <c r="M84" s="47"/>
      <c r="N84" s="54"/>
      <c r="O84" s="49"/>
      <c r="P84" s="50"/>
      <c r="Q84" s="51"/>
      <c r="R84" s="51"/>
      <c r="S84" s="51"/>
      <c r="T84" s="51"/>
      <c r="U84" s="55"/>
      <c r="V84" s="53" t="str">
        <f t="shared" si="12"/>
        <v/>
      </c>
      <c r="W84" s="44"/>
      <c r="X84" t="s">
        <v>28</v>
      </c>
    </row>
    <row r="85" spans="2:24">
      <c r="B85" s="31" t="str">
        <f t="shared" si="13"/>
        <v/>
      </c>
      <c r="C85" s="31" t="str">
        <f t="shared" si="14"/>
        <v/>
      </c>
      <c r="D85" s="31" t="str">
        <f t="shared" si="9"/>
        <v>Y</v>
      </c>
      <c r="E85" s="31">
        <f t="shared" si="10"/>
        <v>0</v>
      </c>
      <c r="F85" s="32" t="str">
        <f t="shared" si="11"/>
        <v/>
      </c>
      <c r="G85" s="33" t="str">
        <f ca="1">IF(OR(P85=$N$2,P85=$N$3),IF(F85=ReleaseProgress!$G$2,0,IF(F85&gt;ReleaseProgress!$G$2,1,-1)),"")</f>
        <v/>
      </c>
      <c r="H85" s="34" t="s">
        <v>143</v>
      </c>
      <c r="I85" s="45"/>
      <c r="J85" s="46"/>
      <c r="K85" s="46"/>
      <c r="L85" s="47"/>
      <c r="M85" s="47"/>
      <c r="N85" s="54"/>
      <c r="O85" s="49"/>
      <c r="P85" s="50"/>
      <c r="Q85" s="51"/>
      <c r="R85" s="51"/>
      <c r="S85" s="51"/>
      <c r="T85" s="51"/>
      <c r="U85" s="55"/>
      <c r="V85" s="53" t="str">
        <f t="shared" si="12"/>
        <v/>
      </c>
      <c r="W85" s="44"/>
      <c r="X85" t="s">
        <v>28</v>
      </c>
    </row>
    <row r="86" spans="2:24">
      <c r="B86" s="31" t="str">
        <f t="shared" si="13"/>
        <v/>
      </c>
      <c r="C86" s="31" t="str">
        <f t="shared" si="14"/>
        <v/>
      </c>
      <c r="D86" s="31" t="str">
        <f t="shared" si="9"/>
        <v>Y</v>
      </c>
      <c r="E86" s="31">
        <f t="shared" si="10"/>
        <v>0</v>
      </c>
      <c r="F86" s="32" t="str">
        <f t="shared" si="11"/>
        <v/>
      </c>
      <c r="G86" s="33" t="str">
        <f ca="1">IF(OR(P86=$N$2,P86=$N$3),IF(F86=ReleaseProgress!$G$2,0,IF(F86&gt;ReleaseProgress!$G$2,1,-1)),"")</f>
        <v/>
      </c>
      <c r="H86" s="34" t="s">
        <v>144</v>
      </c>
      <c r="I86" s="45"/>
      <c r="J86" s="46"/>
      <c r="K86" s="46"/>
      <c r="L86" s="47"/>
      <c r="M86" s="47"/>
      <c r="N86" s="54"/>
      <c r="O86" s="49"/>
      <c r="P86" s="50"/>
      <c r="Q86" s="51"/>
      <c r="R86" s="51"/>
      <c r="S86" s="51"/>
      <c r="T86" s="51"/>
      <c r="U86" s="55"/>
      <c r="V86" s="53" t="str">
        <f t="shared" si="12"/>
        <v/>
      </c>
      <c r="W86" s="44"/>
      <c r="X86" t="s">
        <v>28</v>
      </c>
    </row>
    <row r="87" spans="2:24">
      <c r="B87" s="31" t="str">
        <f t="shared" si="13"/>
        <v/>
      </c>
      <c r="C87" s="31" t="str">
        <f t="shared" si="14"/>
        <v/>
      </c>
      <c r="D87" s="31" t="str">
        <f t="shared" si="9"/>
        <v>Y</v>
      </c>
      <c r="E87" s="31">
        <f t="shared" si="10"/>
        <v>0</v>
      </c>
      <c r="F87" s="32" t="str">
        <f t="shared" si="11"/>
        <v/>
      </c>
      <c r="G87" s="33" t="str">
        <f ca="1">IF(OR(P87=$N$2,P87=$N$3),IF(F87=ReleaseProgress!$G$2,0,IF(F87&gt;ReleaseProgress!$G$2,1,-1)),"")</f>
        <v/>
      </c>
      <c r="H87" s="34" t="s">
        <v>145</v>
      </c>
      <c r="I87" s="45"/>
      <c r="J87" s="46"/>
      <c r="K87" s="46"/>
      <c r="L87" s="47"/>
      <c r="M87" s="47"/>
      <c r="N87" s="54"/>
      <c r="O87" s="49"/>
      <c r="P87" s="50"/>
      <c r="Q87" s="51"/>
      <c r="R87" s="51"/>
      <c r="S87" s="51"/>
      <c r="T87" s="51"/>
      <c r="U87" s="55"/>
      <c r="V87" s="53" t="str">
        <f t="shared" si="12"/>
        <v/>
      </c>
      <c r="W87" s="44"/>
      <c r="X87" t="s">
        <v>28</v>
      </c>
    </row>
    <row r="88" spans="2:24">
      <c r="B88" s="31" t="str">
        <f t="shared" si="13"/>
        <v/>
      </c>
      <c r="C88" s="31" t="str">
        <f t="shared" si="14"/>
        <v/>
      </c>
      <c r="D88" s="31" t="str">
        <f t="shared" si="9"/>
        <v>Y</v>
      </c>
      <c r="E88" s="31">
        <f t="shared" si="10"/>
        <v>0</v>
      </c>
      <c r="F88" s="32" t="str">
        <f t="shared" si="11"/>
        <v/>
      </c>
      <c r="G88" s="33" t="str">
        <f ca="1">IF(OR(P88=$N$2,P88=$N$3),IF(F88=ReleaseProgress!$G$2,0,IF(F88&gt;ReleaseProgress!$G$2,1,-1)),"")</f>
        <v/>
      </c>
      <c r="H88" s="34" t="s">
        <v>146</v>
      </c>
      <c r="I88" s="45"/>
      <c r="J88" s="46"/>
      <c r="K88" s="46"/>
      <c r="L88" s="47"/>
      <c r="M88" s="47"/>
      <c r="N88" s="54"/>
      <c r="O88" s="49"/>
      <c r="P88" s="50"/>
      <c r="Q88" s="51"/>
      <c r="R88" s="51"/>
      <c r="S88" s="51"/>
      <c r="T88" s="51"/>
      <c r="U88" s="55"/>
      <c r="V88" s="53" t="str">
        <f t="shared" si="12"/>
        <v/>
      </c>
      <c r="W88" s="44"/>
      <c r="X88" t="s">
        <v>28</v>
      </c>
    </row>
    <row r="89" spans="2:24">
      <c r="B89" s="31" t="str">
        <f t="shared" si="13"/>
        <v/>
      </c>
      <c r="C89" s="31" t="str">
        <f t="shared" si="14"/>
        <v/>
      </c>
      <c r="D89" s="31" t="str">
        <f t="shared" si="9"/>
        <v>Y</v>
      </c>
      <c r="E89" s="31">
        <f t="shared" si="10"/>
        <v>0</v>
      </c>
      <c r="F89" s="32" t="str">
        <f t="shared" si="11"/>
        <v/>
      </c>
      <c r="G89" s="33" t="str">
        <f ca="1">IF(OR(P89=$N$2,P89=$N$3),IF(F89=ReleaseProgress!$G$2,0,IF(F89&gt;ReleaseProgress!$G$2,1,-1)),"")</f>
        <v/>
      </c>
      <c r="H89" s="34" t="s">
        <v>147</v>
      </c>
      <c r="I89" s="45"/>
      <c r="J89" s="46"/>
      <c r="K89" s="46"/>
      <c r="L89" s="47"/>
      <c r="M89" s="47"/>
      <c r="N89" s="54"/>
      <c r="O89" s="49"/>
      <c r="P89" s="50"/>
      <c r="Q89" s="51"/>
      <c r="R89" s="51"/>
      <c r="S89" s="51"/>
      <c r="T89" s="51"/>
      <c r="U89" s="55"/>
      <c r="V89" s="53" t="str">
        <f t="shared" si="12"/>
        <v/>
      </c>
      <c r="W89" s="44"/>
      <c r="X89" t="s">
        <v>28</v>
      </c>
    </row>
    <row r="90" spans="2:24">
      <c r="B90" s="31" t="str">
        <f t="shared" si="13"/>
        <v/>
      </c>
      <c r="C90" s="31" t="str">
        <f t="shared" si="14"/>
        <v/>
      </c>
      <c r="D90" s="31" t="str">
        <f t="shared" si="9"/>
        <v>Y</v>
      </c>
      <c r="E90" s="31">
        <f t="shared" si="10"/>
        <v>0</v>
      </c>
      <c r="F90" s="32" t="str">
        <f t="shared" si="11"/>
        <v/>
      </c>
      <c r="G90" s="33" t="str">
        <f ca="1">IF(OR(P90=$N$2,P90=$N$3),IF(F90=ReleaseProgress!$G$2,0,IF(F90&gt;ReleaseProgress!$G$2,1,-1)),"")</f>
        <v/>
      </c>
      <c r="H90" s="34" t="s">
        <v>148</v>
      </c>
      <c r="I90" s="45"/>
      <c r="J90" s="46"/>
      <c r="K90" s="46"/>
      <c r="L90" s="47"/>
      <c r="M90" s="47"/>
      <c r="N90" s="54"/>
      <c r="O90" s="49"/>
      <c r="P90" s="50"/>
      <c r="Q90" s="51"/>
      <c r="R90" s="51"/>
      <c r="S90" s="51"/>
      <c r="T90" s="51"/>
      <c r="U90" s="55"/>
      <c r="V90" s="53" t="str">
        <f t="shared" si="12"/>
        <v/>
      </c>
      <c r="W90" s="44"/>
      <c r="X90" t="s">
        <v>28</v>
      </c>
    </row>
    <row r="91" spans="2:24">
      <c r="B91" s="31" t="str">
        <f t="shared" si="13"/>
        <v/>
      </c>
      <c r="C91" s="31" t="str">
        <f t="shared" si="14"/>
        <v/>
      </c>
      <c r="D91" s="31" t="str">
        <f t="shared" si="9"/>
        <v>Y</v>
      </c>
      <c r="E91" s="31">
        <f t="shared" si="10"/>
        <v>0</v>
      </c>
      <c r="F91" s="32" t="str">
        <f t="shared" si="11"/>
        <v/>
      </c>
      <c r="G91" s="33" t="str">
        <f ca="1">IF(OR(P91=$N$2,P91=$N$3),IF(F91=ReleaseProgress!$G$2,0,IF(F91&gt;ReleaseProgress!$G$2,1,-1)),"")</f>
        <v/>
      </c>
      <c r="H91" s="34" t="s">
        <v>149</v>
      </c>
      <c r="I91" s="45"/>
      <c r="J91" s="46"/>
      <c r="K91" s="46"/>
      <c r="L91" s="47"/>
      <c r="M91" s="47"/>
      <c r="N91" s="54"/>
      <c r="O91" s="49"/>
      <c r="P91" s="50"/>
      <c r="Q91" s="51"/>
      <c r="R91" s="51"/>
      <c r="S91" s="51"/>
      <c r="T91" s="51"/>
      <c r="U91" s="55"/>
      <c r="V91" s="53" t="str">
        <f t="shared" si="12"/>
        <v/>
      </c>
      <c r="W91" s="44"/>
      <c r="X91" t="s">
        <v>28</v>
      </c>
    </row>
    <row r="92" spans="2:24">
      <c r="B92" s="31" t="str">
        <f t="shared" si="13"/>
        <v/>
      </c>
      <c r="C92" s="31" t="str">
        <f t="shared" si="14"/>
        <v/>
      </c>
      <c r="D92" s="31" t="str">
        <f t="shared" si="9"/>
        <v>Y</v>
      </c>
      <c r="E92" s="31">
        <f t="shared" si="10"/>
        <v>0</v>
      </c>
      <c r="F92" s="32" t="str">
        <f t="shared" si="11"/>
        <v/>
      </c>
      <c r="G92" s="33" t="str">
        <f ca="1">IF(OR(P92=$N$2,P92=$N$3),IF(F92=ReleaseProgress!$G$2,0,IF(F92&gt;ReleaseProgress!$G$2,1,-1)),"")</f>
        <v/>
      </c>
      <c r="H92" s="34" t="s">
        <v>150</v>
      </c>
      <c r="I92" s="45"/>
      <c r="J92" s="46"/>
      <c r="K92" s="46"/>
      <c r="L92" s="47"/>
      <c r="M92" s="47"/>
      <c r="N92" s="54"/>
      <c r="O92" s="49"/>
      <c r="P92" s="50"/>
      <c r="Q92" s="51"/>
      <c r="R92" s="51"/>
      <c r="S92" s="51"/>
      <c r="T92" s="51"/>
      <c r="U92" s="55"/>
      <c r="V92" s="53" t="str">
        <f t="shared" si="12"/>
        <v/>
      </c>
      <c r="W92" s="44"/>
      <c r="X92" t="s">
        <v>28</v>
      </c>
    </row>
    <row r="93" spans="2:24">
      <c r="B93" s="31" t="str">
        <f t="shared" si="13"/>
        <v/>
      </c>
      <c r="C93" s="31" t="str">
        <f t="shared" si="14"/>
        <v/>
      </c>
      <c r="D93" s="31" t="str">
        <f t="shared" si="9"/>
        <v>Y</v>
      </c>
      <c r="E93" s="31">
        <f t="shared" si="10"/>
        <v>0</v>
      </c>
      <c r="F93" s="32" t="str">
        <f t="shared" si="11"/>
        <v/>
      </c>
      <c r="G93" s="33" t="str">
        <f ca="1">IF(OR(P93=$N$2,P93=$N$3),IF(F93=ReleaseProgress!$G$2,0,IF(F93&gt;ReleaseProgress!$G$2,1,-1)),"")</f>
        <v/>
      </c>
      <c r="H93" s="34" t="s">
        <v>151</v>
      </c>
      <c r="I93" s="45"/>
      <c r="J93" s="46"/>
      <c r="K93" s="46"/>
      <c r="L93" s="47"/>
      <c r="M93" s="47"/>
      <c r="N93" s="54"/>
      <c r="O93" s="49"/>
      <c r="P93" s="50"/>
      <c r="Q93" s="51"/>
      <c r="R93" s="51"/>
      <c r="S93" s="51"/>
      <c r="T93" s="51"/>
      <c r="U93" s="55"/>
      <c r="V93" s="53" t="str">
        <f t="shared" si="12"/>
        <v/>
      </c>
      <c r="W93" s="44"/>
      <c r="X93" t="s">
        <v>28</v>
      </c>
    </row>
    <row r="94" spans="2:24">
      <c r="B94" s="31" t="str">
        <f t="shared" si="13"/>
        <v/>
      </c>
      <c r="C94" s="31" t="str">
        <f t="shared" si="14"/>
        <v/>
      </c>
      <c r="D94" s="31" t="str">
        <f t="shared" si="9"/>
        <v>Y</v>
      </c>
      <c r="E94" s="31">
        <f t="shared" si="10"/>
        <v>0</v>
      </c>
      <c r="F94" s="32" t="str">
        <f t="shared" si="11"/>
        <v/>
      </c>
      <c r="G94" s="33" t="str">
        <f ca="1">IF(OR(P94=$N$2,P94=$N$3),IF(F94=ReleaseProgress!$G$2,0,IF(F94&gt;ReleaseProgress!$G$2,1,-1)),"")</f>
        <v/>
      </c>
      <c r="H94" s="34" t="s">
        <v>152</v>
      </c>
      <c r="I94" s="45"/>
      <c r="J94" s="46"/>
      <c r="K94" s="46"/>
      <c r="L94" s="47"/>
      <c r="M94" s="47"/>
      <c r="N94" s="54"/>
      <c r="O94" s="49"/>
      <c r="P94" s="57"/>
      <c r="Q94" s="51"/>
      <c r="R94" s="51"/>
      <c r="S94" s="51"/>
      <c r="T94" s="51"/>
      <c r="U94" s="52"/>
      <c r="V94" s="53" t="str">
        <f t="shared" si="12"/>
        <v/>
      </c>
      <c r="W94" s="44"/>
      <c r="X94" t="s">
        <v>28</v>
      </c>
    </row>
    <row r="95" spans="2:24">
      <c r="B95" s="31" t="str">
        <f t="shared" si="13"/>
        <v/>
      </c>
      <c r="C95" s="31" t="str">
        <f t="shared" si="14"/>
        <v/>
      </c>
      <c r="D95" s="31" t="str">
        <f t="shared" si="9"/>
        <v>Y</v>
      </c>
      <c r="E95" s="31">
        <f t="shared" si="10"/>
        <v>0</v>
      </c>
      <c r="F95" s="32" t="str">
        <f t="shared" si="11"/>
        <v/>
      </c>
      <c r="G95" s="33" t="str">
        <f ca="1">IF(OR(P95=$N$2,P95=$N$3),IF(F95=ReleaseProgress!$G$2,0,IF(F95&gt;ReleaseProgress!$G$2,1,-1)),"")</f>
        <v/>
      </c>
      <c r="H95" s="34" t="s">
        <v>153</v>
      </c>
      <c r="I95" s="45"/>
      <c r="J95" s="46"/>
      <c r="K95" s="46"/>
      <c r="L95" s="47"/>
      <c r="M95" s="47"/>
      <c r="N95" s="54"/>
      <c r="O95" s="49"/>
      <c r="P95" s="50"/>
      <c r="Q95" s="51"/>
      <c r="R95" s="51"/>
      <c r="S95" s="51"/>
      <c r="T95" s="51"/>
      <c r="U95" s="52"/>
      <c r="V95" s="53" t="str">
        <f t="shared" si="12"/>
        <v/>
      </c>
      <c r="W95" s="44"/>
      <c r="X95" t="s">
        <v>28</v>
      </c>
    </row>
    <row r="96" spans="2:24">
      <c r="B96" s="31" t="str">
        <f t="shared" si="13"/>
        <v/>
      </c>
      <c r="C96" s="31" t="str">
        <f t="shared" si="14"/>
        <v/>
      </c>
      <c r="D96" s="31" t="str">
        <f t="shared" si="9"/>
        <v>Y</v>
      </c>
      <c r="E96" s="31">
        <f t="shared" si="10"/>
        <v>0</v>
      </c>
      <c r="F96" s="32" t="str">
        <f t="shared" si="11"/>
        <v/>
      </c>
      <c r="G96" s="33" t="str">
        <f ca="1">IF(OR(P96=$N$2,P96=$N$3),IF(F96=ReleaseProgress!$G$2,0,IF(F96&gt;ReleaseProgress!$G$2,1,-1)),"")</f>
        <v/>
      </c>
      <c r="H96" s="34" t="s">
        <v>154</v>
      </c>
      <c r="I96" s="45"/>
      <c r="J96" s="46"/>
      <c r="K96" s="46"/>
      <c r="L96" s="47"/>
      <c r="M96" s="47"/>
      <c r="N96" s="54"/>
      <c r="O96" s="49"/>
      <c r="P96" s="50"/>
      <c r="Q96" s="51"/>
      <c r="R96" s="51"/>
      <c r="S96" s="51"/>
      <c r="T96" s="51"/>
      <c r="U96" s="55"/>
      <c r="V96" s="53" t="str">
        <f t="shared" si="12"/>
        <v/>
      </c>
      <c r="W96" s="44"/>
      <c r="X96" t="s">
        <v>28</v>
      </c>
    </row>
    <row r="97" spans="2:24">
      <c r="B97" s="31" t="str">
        <f t="shared" si="13"/>
        <v/>
      </c>
      <c r="C97" s="31" t="str">
        <f t="shared" si="14"/>
        <v/>
      </c>
      <c r="D97" s="31" t="str">
        <f t="shared" si="9"/>
        <v>Y</v>
      </c>
      <c r="E97" s="31">
        <f t="shared" si="10"/>
        <v>0</v>
      </c>
      <c r="F97" s="32" t="str">
        <f t="shared" si="11"/>
        <v/>
      </c>
      <c r="G97" s="33" t="str">
        <f ca="1">IF(OR(P97=$N$2,P97=$N$3),IF(F97=ReleaseProgress!$G$2,0,IF(F97&gt;ReleaseProgress!$G$2,1,-1)),"")</f>
        <v/>
      </c>
      <c r="H97" s="34" t="s">
        <v>155</v>
      </c>
      <c r="I97" s="45"/>
      <c r="J97" s="46"/>
      <c r="K97" s="46"/>
      <c r="L97" s="47"/>
      <c r="M97" s="47"/>
      <c r="N97" s="54"/>
      <c r="O97" s="49"/>
      <c r="P97" s="50"/>
      <c r="Q97" s="51"/>
      <c r="R97" s="51"/>
      <c r="S97" s="51"/>
      <c r="T97" s="51"/>
      <c r="U97" s="55"/>
      <c r="V97" s="53" t="str">
        <f t="shared" si="12"/>
        <v/>
      </c>
      <c r="W97" s="44"/>
      <c r="X97" t="s">
        <v>28</v>
      </c>
    </row>
    <row r="98" spans="2:24">
      <c r="B98" s="31" t="str">
        <f t="shared" si="13"/>
        <v/>
      </c>
      <c r="C98" s="31" t="str">
        <f t="shared" si="14"/>
        <v/>
      </c>
      <c r="D98" s="31" t="str">
        <f t="shared" si="9"/>
        <v>Y</v>
      </c>
      <c r="E98" s="31">
        <f t="shared" si="10"/>
        <v>0</v>
      </c>
      <c r="F98" s="32" t="str">
        <f t="shared" si="11"/>
        <v/>
      </c>
      <c r="G98" s="33" t="str">
        <f ca="1">IF(OR(P98=$N$2,P98=$N$3),IF(F98=ReleaseProgress!$G$2,0,IF(F98&gt;ReleaseProgress!$G$2,1,-1)),"")</f>
        <v/>
      </c>
      <c r="H98" s="34" t="s">
        <v>156</v>
      </c>
      <c r="I98" s="45"/>
      <c r="J98" s="46"/>
      <c r="K98" s="46"/>
      <c r="L98" s="47"/>
      <c r="M98" s="47"/>
      <c r="N98" s="54"/>
      <c r="O98" s="49"/>
      <c r="P98" s="50"/>
      <c r="Q98" s="51"/>
      <c r="R98" s="51"/>
      <c r="S98" s="51"/>
      <c r="T98" s="51"/>
      <c r="U98" s="55"/>
      <c r="V98" s="53" t="str">
        <f t="shared" si="12"/>
        <v/>
      </c>
      <c r="W98" s="44"/>
      <c r="X98" t="s">
        <v>28</v>
      </c>
    </row>
    <row r="99" spans="2:24">
      <c r="B99" s="31" t="str">
        <f t="shared" si="13"/>
        <v/>
      </c>
      <c r="C99" s="31" t="str">
        <f t="shared" si="14"/>
        <v/>
      </c>
      <c r="D99" s="31" t="str">
        <f t="shared" si="9"/>
        <v>Y</v>
      </c>
      <c r="E99" s="31">
        <f t="shared" si="10"/>
        <v>0</v>
      </c>
      <c r="F99" s="32" t="str">
        <f t="shared" si="11"/>
        <v/>
      </c>
      <c r="G99" s="33" t="str">
        <f ca="1">IF(OR(P99=$N$2,P99=$N$3),IF(F99=ReleaseProgress!$G$2,0,IF(F99&gt;ReleaseProgress!$G$2,1,-1)),"")</f>
        <v/>
      </c>
      <c r="H99" s="34" t="s">
        <v>157</v>
      </c>
      <c r="I99" s="45"/>
      <c r="J99" s="46"/>
      <c r="K99" s="46"/>
      <c r="L99" s="47"/>
      <c r="M99" s="47"/>
      <c r="N99" s="54"/>
      <c r="O99" s="49"/>
      <c r="P99" s="50"/>
      <c r="Q99" s="51"/>
      <c r="R99" s="51"/>
      <c r="S99" s="51"/>
      <c r="T99" s="51"/>
      <c r="U99" s="52"/>
      <c r="V99" s="53" t="str">
        <f t="shared" si="12"/>
        <v/>
      </c>
      <c r="W99" s="44"/>
      <c r="X99" t="s">
        <v>28</v>
      </c>
    </row>
    <row r="100" spans="2:24">
      <c r="B100" s="31" t="str">
        <f t="shared" si="13"/>
        <v/>
      </c>
      <c r="C100" s="31" t="str">
        <f t="shared" si="14"/>
        <v/>
      </c>
      <c r="D100" s="31" t="str">
        <f t="shared" si="9"/>
        <v>Y</v>
      </c>
      <c r="E100" s="31">
        <f t="shared" si="10"/>
        <v>0</v>
      </c>
      <c r="F100" s="32" t="str">
        <f t="shared" si="11"/>
        <v/>
      </c>
      <c r="G100" s="33" t="str">
        <f ca="1">IF(OR(P100=$N$2,P100=$N$3),IF(F100=ReleaseProgress!$G$2,0,IF(F100&gt;ReleaseProgress!$G$2,1,-1)),"")</f>
        <v/>
      </c>
      <c r="H100" s="34" t="s">
        <v>158</v>
      </c>
      <c r="I100" s="45"/>
      <c r="J100" s="46"/>
      <c r="K100" s="46"/>
      <c r="L100" s="47"/>
      <c r="M100" s="47"/>
      <c r="N100" s="54"/>
      <c r="O100" s="49"/>
      <c r="P100" s="50"/>
      <c r="Q100" s="51"/>
      <c r="R100" s="51"/>
      <c r="S100" s="51"/>
      <c r="T100" s="51"/>
      <c r="U100" s="52"/>
      <c r="V100" s="53" t="str">
        <f t="shared" si="12"/>
        <v/>
      </c>
      <c r="W100" s="44"/>
      <c r="X100" t="s">
        <v>28</v>
      </c>
    </row>
    <row r="101" spans="2:24">
      <c r="B101" s="31" t="str">
        <f t="shared" si="13"/>
        <v/>
      </c>
      <c r="C101" s="31" t="str">
        <f t="shared" si="14"/>
        <v/>
      </c>
      <c r="D101" s="31" t="str">
        <f t="shared" si="9"/>
        <v>Y</v>
      </c>
      <c r="E101" s="31">
        <f t="shared" si="10"/>
        <v>0</v>
      </c>
      <c r="F101" s="32" t="str">
        <f t="shared" si="11"/>
        <v/>
      </c>
      <c r="G101" s="33" t="str">
        <f ca="1">IF(OR(P101=$N$2,P101=$N$3),IF(F101=ReleaseProgress!$G$2,0,IF(F101&gt;ReleaseProgress!$G$2,1,-1)),"")</f>
        <v/>
      </c>
      <c r="H101" s="34" t="s">
        <v>159</v>
      </c>
      <c r="I101" s="45"/>
      <c r="J101" s="46"/>
      <c r="K101" s="46"/>
      <c r="L101" s="47"/>
      <c r="M101" s="47"/>
      <c r="N101" s="54"/>
      <c r="O101" s="49"/>
      <c r="P101" s="50"/>
      <c r="Q101" s="51"/>
      <c r="R101" s="51"/>
      <c r="S101" s="51"/>
      <c r="T101" s="51"/>
      <c r="U101" s="52"/>
      <c r="V101" s="53" t="str">
        <f t="shared" si="12"/>
        <v/>
      </c>
      <c r="W101" s="44"/>
      <c r="X101" t="s">
        <v>28</v>
      </c>
    </row>
    <row r="102" spans="2:24">
      <c r="B102" s="31" t="str">
        <f t="shared" si="13"/>
        <v/>
      </c>
      <c r="C102" s="31" t="str">
        <f t="shared" si="14"/>
        <v/>
      </c>
      <c r="D102" s="31" t="str">
        <f t="shared" si="9"/>
        <v>Y</v>
      </c>
      <c r="E102" s="31">
        <f t="shared" si="10"/>
        <v>0</v>
      </c>
      <c r="F102" s="32" t="str">
        <f t="shared" si="11"/>
        <v/>
      </c>
      <c r="G102" s="33" t="str">
        <f ca="1">IF(OR(P102=$N$2,P102=$N$3),IF(F102=ReleaseProgress!$G$2,0,IF(F102&gt;ReleaseProgress!$G$2,1,-1)),"")</f>
        <v/>
      </c>
      <c r="H102" s="34" t="s">
        <v>160</v>
      </c>
      <c r="I102" s="45"/>
      <c r="J102" s="46"/>
      <c r="K102" s="46"/>
      <c r="L102" s="47"/>
      <c r="M102" s="47"/>
      <c r="N102" s="54"/>
      <c r="O102" s="49"/>
      <c r="P102" s="50"/>
      <c r="Q102" s="51"/>
      <c r="R102" s="51"/>
      <c r="S102" s="51"/>
      <c r="T102" s="51"/>
      <c r="U102" s="55"/>
      <c r="V102" s="53" t="str">
        <f t="shared" si="12"/>
        <v/>
      </c>
      <c r="W102" s="44"/>
      <c r="X102" t="s">
        <v>28</v>
      </c>
    </row>
    <row r="103" spans="2:24">
      <c r="B103" s="31" t="str">
        <f t="shared" si="13"/>
        <v/>
      </c>
      <c r="C103" s="31" t="str">
        <f t="shared" si="14"/>
        <v/>
      </c>
      <c r="D103" s="31" t="str">
        <f t="shared" si="9"/>
        <v>Y</v>
      </c>
      <c r="E103" s="31">
        <f t="shared" si="10"/>
        <v>0</v>
      </c>
      <c r="F103" s="32" t="str">
        <f t="shared" si="11"/>
        <v/>
      </c>
      <c r="G103" s="33" t="str">
        <f ca="1">IF(OR(P103=$N$2,P103=$N$3),IF(F103=ReleaseProgress!$G$2,0,IF(F103&gt;ReleaseProgress!$G$2,1,-1)),"")</f>
        <v/>
      </c>
      <c r="H103" s="34" t="s">
        <v>161</v>
      </c>
      <c r="I103" s="45"/>
      <c r="J103" s="46"/>
      <c r="K103" s="46"/>
      <c r="L103" s="47"/>
      <c r="M103" s="47"/>
      <c r="N103" s="54"/>
      <c r="O103" s="49"/>
      <c r="P103" s="50"/>
      <c r="Q103" s="51"/>
      <c r="R103" s="51"/>
      <c r="S103" s="51"/>
      <c r="T103" s="51"/>
      <c r="U103" s="52"/>
      <c r="V103" s="53" t="str">
        <f t="shared" si="12"/>
        <v/>
      </c>
      <c r="W103" s="44"/>
      <c r="X103" t="s">
        <v>28</v>
      </c>
    </row>
    <row r="104" spans="2:24">
      <c r="B104" s="31" t="str">
        <f t="shared" si="13"/>
        <v/>
      </c>
      <c r="C104" s="31" t="str">
        <f t="shared" si="14"/>
        <v/>
      </c>
      <c r="D104" s="31" t="str">
        <f t="shared" si="9"/>
        <v>Y</v>
      </c>
      <c r="E104" s="31">
        <f t="shared" si="10"/>
        <v>0</v>
      </c>
      <c r="F104" s="32" t="str">
        <f t="shared" si="11"/>
        <v/>
      </c>
      <c r="G104" s="33" t="str">
        <f ca="1">IF(OR(P104=$N$2,P104=$N$3),IF(F104=ReleaseProgress!$G$2,0,IF(F104&gt;ReleaseProgress!$G$2,1,-1)),"")</f>
        <v/>
      </c>
      <c r="H104" s="34" t="s">
        <v>162</v>
      </c>
      <c r="I104" s="45"/>
      <c r="J104" s="46"/>
      <c r="K104" s="46"/>
      <c r="L104" s="47"/>
      <c r="M104" s="47"/>
      <c r="N104" s="54"/>
      <c r="O104" s="49"/>
      <c r="P104" s="50"/>
      <c r="Q104" s="51"/>
      <c r="R104" s="51"/>
      <c r="S104" s="51"/>
      <c r="T104" s="51"/>
      <c r="U104" s="52"/>
      <c r="V104" s="53" t="str">
        <f t="shared" si="12"/>
        <v/>
      </c>
      <c r="W104" s="44"/>
      <c r="X104" t="s">
        <v>28</v>
      </c>
    </row>
    <row r="105" spans="2:24">
      <c r="B105" s="31" t="str">
        <f t="shared" si="13"/>
        <v/>
      </c>
      <c r="C105" s="31" t="str">
        <f t="shared" si="14"/>
        <v/>
      </c>
      <c r="D105" s="31" t="str">
        <f t="shared" si="9"/>
        <v>Y</v>
      </c>
      <c r="E105" s="31">
        <f t="shared" si="10"/>
        <v>0</v>
      </c>
      <c r="F105" s="32" t="str">
        <f t="shared" si="11"/>
        <v/>
      </c>
      <c r="G105" s="33" t="str">
        <f ca="1">IF(OR(P105=$N$2,P105=$N$3),IF(F105=ReleaseProgress!$G$2,0,IF(F105&gt;ReleaseProgress!$G$2,1,-1)),"")</f>
        <v/>
      </c>
      <c r="H105" s="34" t="s">
        <v>163</v>
      </c>
      <c r="I105" s="45"/>
      <c r="J105" s="46"/>
      <c r="K105" s="46"/>
      <c r="L105" s="47"/>
      <c r="M105" s="47"/>
      <c r="N105" s="54"/>
      <c r="O105" s="49"/>
      <c r="P105" s="50"/>
      <c r="Q105" s="51"/>
      <c r="R105" s="51"/>
      <c r="S105" s="51"/>
      <c r="T105" s="51"/>
      <c r="U105" s="55"/>
      <c r="V105" s="53" t="str">
        <f t="shared" si="12"/>
        <v/>
      </c>
      <c r="W105" s="44"/>
      <c r="X105" t="s">
        <v>28</v>
      </c>
    </row>
    <row r="106" spans="2:24">
      <c r="B106" s="31" t="str">
        <f t="shared" si="13"/>
        <v/>
      </c>
      <c r="C106" s="31" t="str">
        <f t="shared" si="14"/>
        <v/>
      </c>
      <c r="D106" s="31" t="str">
        <f t="shared" si="9"/>
        <v>Y</v>
      </c>
      <c r="E106" s="31">
        <f t="shared" si="10"/>
        <v>0</v>
      </c>
      <c r="F106" s="32" t="str">
        <f t="shared" si="11"/>
        <v/>
      </c>
      <c r="G106" s="33" t="str">
        <f ca="1">IF(OR(P106=$N$2,P106=$N$3),IF(F106=ReleaseProgress!$G$2,0,IF(F106&gt;ReleaseProgress!$G$2,1,-1)),"")</f>
        <v/>
      </c>
      <c r="H106" s="34" t="s">
        <v>164</v>
      </c>
      <c r="I106" s="45"/>
      <c r="J106" s="46"/>
      <c r="K106" s="46"/>
      <c r="L106" s="47"/>
      <c r="M106" s="47"/>
      <c r="N106" s="54"/>
      <c r="O106" s="49"/>
      <c r="P106" s="50"/>
      <c r="Q106" s="51"/>
      <c r="R106" s="51"/>
      <c r="S106" s="51"/>
      <c r="T106" s="51"/>
      <c r="U106" s="52"/>
      <c r="V106" s="53" t="str">
        <f t="shared" si="12"/>
        <v/>
      </c>
      <c r="W106" s="44"/>
      <c r="X106" t="s">
        <v>28</v>
      </c>
    </row>
    <row r="107" spans="2:24">
      <c r="B107" s="31" t="str">
        <f t="shared" si="13"/>
        <v/>
      </c>
      <c r="C107" s="31" t="str">
        <f t="shared" si="14"/>
        <v/>
      </c>
      <c r="D107" s="31" t="str">
        <f t="shared" si="9"/>
        <v>Y</v>
      </c>
      <c r="E107" s="31">
        <f t="shared" si="10"/>
        <v>0</v>
      </c>
      <c r="F107" s="32" t="str">
        <f t="shared" si="11"/>
        <v/>
      </c>
      <c r="G107" s="33" t="str">
        <f ca="1">IF(OR(P107=$N$2,P107=$N$3),IF(F107=ReleaseProgress!$G$2,0,IF(F107&gt;ReleaseProgress!$G$2,1,-1)),"")</f>
        <v/>
      </c>
      <c r="H107" s="34" t="s">
        <v>165</v>
      </c>
      <c r="I107" s="45"/>
      <c r="J107" s="46"/>
      <c r="K107" s="46"/>
      <c r="L107" s="47"/>
      <c r="M107" s="47"/>
      <c r="N107" s="54"/>
      <c r="O107" s="49"/>
      <c r="P107" s="50"/>
      <c r="Q107" s="51"/>
      <c r="R107" s="51"/>
      <c r="S107" s="51"/>
      <c r="T107" s="51"/>
      <c r="U107" s="52"/>
      <c r="V107" s="53" t="str">
        <f t="shared" si="12"/>
        <v/>
      </c>
      <c r="W107" s="44"/>
      <c r="X107" t="s">
        <v>28</v>
      </c>
    </row>
    <row r="108" spans="2:24">
      <c r="B108" s="31" t="str">
        <f t="shared" si="13"/>
        <v/>
      </c>
      <c r="C108" s="31" t="str">
        <f t="shared" si="14"/>
        <v/>
      </c>
      <c r="D108" s="31" t="str">
        <f t="shared" si="9"/>
        <v>Y</v>
      </c>
      <c r="E108" s="31">
        <f t="shared" si="10"/>
        <v>0</v>
      </c>
      <c r="F108" s="32" t="str">
        <f t="shared" si="11"/>
        <v/>
      </c>
      <c r="G108" s="33" t="str">
        <f ca="1">IF(OR(P108=$N$2,P108=$N$3),IF(F108=ReleaseProgress!$G$2,0,IF(F108&gt;ReleaseProgress!$G$2,1,-1)),"")</f>
        <v/>
      </c>
      <c r="H108" s="34" t="s">
        <v>166</v>
      </c>
      <c r="I108" s="45"/>
      <c r="J108" s="46"/>
      <c r="K108" s="46"/>
      <c r="L108" s="47"/>
      <c r="M108" s="47"/>
      <c r="N108" s="54"/>
      <c r="O108" s="49"/>
      <c r="P108" s="50"/>
      <c r="Q108" s="51"/>
      <c r="R108" s="51"/>
      <c r="S108" s="51"/>
      <c r="T108" s="51"/>
      <c r="U108" s="52"/>
      <c r="V108" s="53" t="str">
        <f t="shared" si="12"/>
        <v/>
      </c>
      <c r="W108" s="44"/>
      <c r="X108" t="s">
        <v>28</v>
      </c>
    </row>
    <row r="109" spans="2:24">
      <c r="B109" s="31" t="str">
        <f t="shared" si="13"/>
        <v/>
      </c>
      <c r="C109" s="31" t="str">
        <f t="shared" si="14"/>
        <v/>
      </c>
      <c r="D109" s="31" t="str">
        <f t="shared" si="9"/>
        <v>Y</v>
      </c>
      <c r="E109" s="31">
        <f t="shared" si="10"/>
        <v>0</v>
      </c>
      <c r="F109" s="32" t="str">
        <f t="shared" si="11"/>
        <v/>
      </c>
      <c r="G109" s="33" t="str">
        <f ca="1">IF(OR(P109=$N$2,P109=$N$3),IF(F109=ReleaseProgress!$G$2,0,IF(F109&gt;ReleaseProgress!$G$2,1,-1)),"")</f>
        <v/>
      </c>
      <c r="H109" s="34" t="s">
        <v>167</v>
      </c>
      <c r="I109" s="45"/>
      <c r="J109" s="46"/>
      <c r="K109" s="46"/>
      <c r="L109" s="47"/>
      <c r="M109" s="47"/>
      <c r="N109" s="54"/>
      <c r="O109" s="49"/>
      <c r="P109" s="50"/>
      <c r="Q109" s="51"/>
      <c r="R109" s="51"/>
      <c r="S109" s="51"/>
      <c r="T109" s="51"/>
      <c r="U109" s="52"/>
      <c r="V109" s="53" t="str">
        <f t="shared" si="12"/>
        <v/>
      </c>
      <c r="W109" s="44"/>
      <c r="X109" t="s">
        <v>28</v>
      </c>
    </row>
    <row r="110" spans="2:24">
      <c r="B110" s="31" t="str">
        <f t="shared" si="13"/>
        <v/>
      </c>
      <c r="C110" s="31" t="str">
        <f t="shared" si="14"/>
        <v/>
      </c>
      <c r="D110" s="31" t="str">
        <f t="shared" si="9"/>
        <v>Y</v>
      </c>
      <c r="E110" s="31">
        <f t="shared" si="10"/>
        <v>0</v>
      </c>
      <c r="F110" s="32" t="str">
        <f t="shared" si="11"/>
        <v/>
      </c>
      <c r="G110" s="33" t="str">
        <f ca="1">IF(OR(P110=$N$2,P110=$N$3),IF(F110=ReleaseProgress!$G$2,0,IF(F110&gt;ReleaseProgress!$G$2,1,-1)),"")</f>
        <v/>
      </c>
      <c r="H110" s="34" t="s">
        <v>168</v>
      </c>
      <c r="I110" s="45"/>
      <c r="J110" s="46"/>
      <c r="K110" s="46"/>
      <c r="L110" s="47"/>
      <c r="M110" s="47"/>
      <c r="N110" s="54"/>
      <c r="O110" s="49"/>
      <c r="P110" s="50"/>
      <c r="Q110" s="51"/>
      <c r="R110" s="51"/>
      <c r="S110" s="51"/>
      <c r="T110" s="51"/>
      <c r="U110" s="52"/>
      <c r="V110" s="53" t="str">
        <f t="shared" si="12"/>
        <v/>
      </c>
      <c r="W110" s="44"/>
      <c r="X110" t="s">
        <v>28</v>
      </c>
    </row>
    <row r="111" spans="2:24">
      <c r="B111" s="31" t="str">
        <f t="shared" si="13"/>
        <v/>
      </c>
      <c r="C111" s="31" t="str">
        <f t="shared" si="14"/>
        <v/>
      </c>
      <c r="D111" s="31" t="str">
        <f t="shared" si="9"/>
        <v>Y</v>
      </c>
      <c r="E111" s="31">
        <f t="shared" si="10"/>
        <v>0</v>
      </c>
      <c r="F111" s="32" t="str">
        <f t="shared" si="11"/>
        <v/>
      </c>
      <c r="G111" s="33" t="str">
        <f ca="1">IF(OR(P111=$N$2,P111=$N$3),IF(F111=ReleaseProgress!$G$2,0,IF(F111&gt;ReleaseProgress!$G$2,1,-1)),"")</f>
        <v/>
      </c>
      <c r="H111" s="34" t="s">
        <v>169</v>
      </c>
      <c r="I111" s="45"/>
      <c r="J111" s="46"/>
      <c r="K111" s="46"/>
      <c r="L111" s="47"/>
      <c r="M111" s="47"/>
      <c r="N111" s="54"/>
      <c r="O111" s="49"/>
      <c r="P111" s="50"/>
      <c r="Q111" s="51"/>
      <c r="R111" s="51"/>
      <c r="S111" s="51"/>
      <c r="T111" s="51"/>
      <c r="U111" s="55"/>
      <c r="V111" s="53" t="str">
        <f t="shared" si="12"/>
        <v/>
      </c>
      <c r="W111" s="44"/>
      <c r="X111" t="s">
        <v>28</v>
      </c>
    </row>
    <row r="112" spans="2:24">
      <c r="B112" s="31" t="str">
        <f t="shared" si="13"/>
        <v/>
      </c>
      <c r="C112" s="31" t="str">
        <f t="shared" si="14"/>
        <v/>
      </c>
      <c r="D112" s="31" t="str">
        <f t="shared" si="9"/>
        <v>Y</v>
      </c>
      <c r="E112" s="31">
        <f t="shared" si="10"/>
        <v>0</v>
      </c>
      <c r="F112" s="32" t="str">
        <f t="shared" si="11"/>
        <v/>
      </c>
      <c r="G112" s="33" t="str">
        <f ca="1">IF(OR(P112=$N$2,P112=$N$3),IF(F112=ReleaseProgress!$G$2,0,IF(F112&gt;ReleaseProgress!$G$2,1,-1)),"")</f>
        <v/>
      </c>
      <c r="H112" s="34" t="s">
        <v>170</v>
      </c>
      <c r="I112" s="45"/>
      <c r="J112" s="46"/>
      <c r="K112" s="46"/>
      <c r="L112" s="47"/>
      <c r="M112" s="47"/>
      <c r="N112" s="54"/>
      <c r="O112" s="49"/>
      <c r="P112" s="50"/>
      <c r="Q112" s="51"/>
      <c r="R112" s="51"/>
      <c r="S112" s="51"/>
      <c r="T112" s="51"/>
      <c r="U112" s="55"/>
      <c r="V112" s="53" t="str">
        <f t="shared" si="12"/>
        <v/>
      </c>
      <c r="W112" s="44"/>
      <c r="X112" t="s">
        <v>28</v>
      </c>
    </row>
    <row r="113" spans="2:24">
      <c r="B113" s="31" t="str">
        <f t="shared" si="13"/>
        <v/>
      </c>
      <c r="C113" s="31" t="str">
        <f t="shared" si="14"/>
        <v/>
      </c>
      <c r="D113" s="31" t="str">
        <f t="shared" si="9"/>
        <v>Y</v>
      </c>
      <c r="E113" s="31">
        <f t="shared" si="10"/>
        <v>0</v>
      </c>
      <c r="F113" s="32" t="str">
        <f t="shared" si="11"/>
        <v/>
      </c>
      <c r="G113" s="33" t="str">
        <f ca="1">IF(OR(P113=$N$2,P113=$N$3),IF(F113=ReleaseProgress!$G$2,0,IF(F113&gt;ReleaseProgress!$G$2,1,-1)),"")</f>
        <v/>
      </c>
      <c r="H113" s="34" t="s">
        <v>171</v>
      </c>
      <c r="I113" s="45"/>
      <c r="J113" s="46"/>
      <c r="K113" s="46"/>
      <c r="L113" s="47"/>
      <c r="M113" s="47"/>
      <c r="N113" s="54"/>
      <c r="O113" s="49"/>
      <c r="P113" s="50"/>
      <c r="Q113" s="51"/>
      <c r="R113" s="51"/>
      <c r="S113" s="51"/>
      <c r="T113" s="51"/>
      <c r="U113" s="55"/>
      <c r="V113" s="53" t="str">
        <f t="shared" si="12"/>
        <v/>
      </c>
      <c r="W113" s="44"/>
      <c r="X113" t="s">
        <v>28</v>
      </c>
    </row>
    <row r="114" spans="2:24">
      <c r="B114" s="31" t="str">
        <f t="shared" si="13"/>
        <v/>
      </c>
      <c r="C114" s="31" t="str">
        <f t="shared" si="14"/>
        <v/>
      </c>
      <c r="D114" s="31" t="str">
        <f t="shared" si="9"/>
        <v>Y</v>
      </c>
      <c r="E114" s="31">
        <f t="shared" si="10"/>
        <v>0</v>
      </c>
      <c r="F114" s="32" t="str">
        <f t="shared" si="11"/>
        <v/>
      </c>
      <c r="G114" s="33" t="str">
        <f ca="1">IF(OR(P114=$N$2,P114=$N$3),IF(F114=ReleaseProgress!$G$2,0,IF(F114&gt;ReleaseProgress!$G$2,1,-1)),"")</f>
        <v/>
      </c>
      <c r="H114" s="34" t="s">
        <v>172</v>
      </c>
      <c r="I114" s="45"/>
      <c r="J114" s="46"/>
      <c r="K114" s="46"/>
      <c r="L114" s="47"/>
      <c r="M114" s="47"/>
      <c r="N114" s="54"/>
      <c r="O114" s="49"/>
      <c r="P114" s="50"/>
      <c r="Q114" s="51"/>
      <c r="R114" s="51"/>
      <c r="S114" s="51"/>
      <c r="T114" s="51"/>
      <c r="U114" s="55"/>
      <c r="V114" s="53" t="str">
        <f t="shared" si="12"/>
        <v/>
      </c>
      <c r="W114" s="44"/>
      <c r="X114" t="s">
        <v>28</v>
      </c>
    </row>
    <row r="115" spans="2:24">
      <c r="B115" s="31" t="str">
        <f t="shared" si="13"/>
        <v/>
      </c>
      <c r="C115" s="31" t="str">
        <f t="shared" si="14"/>
        <v/>
      </c>
      <c r="D115" s="31" t="str">
        <f t="shared" si="9"/>
        <v>Y</v>
      </c>
      <c r="E115" s="31">
        <f t="shared" si="10"/>
        <v>0</v>
      </c>
      <c r="F115" s="32" t="str">
        <f t="shared" si="11"/>
        <v/>
      </c>
      <c r="G115" s="33" t="str">
        <f ca="1">IF(OR(P115=$N$2,P115=$N$3),IF(F115=ReleaseProgress!$G$2,0,IF(F115&gt;ReleaseProgress!$G$2,1,-1)),"")</f>
        <v/>
      </c>
      <c r="H115" s="34" t="s">
        <v>173</v>
      </c>
      <c r="I115" s="45"/>
      <c r="J115" s="46"/>
      <c r="K115" s="46"/>
      <c r="L115" s="47"/>
      <c r="M115" s="47"/>
      <c r="N115" s="54"/>
      <c r="O115" s="49"/>
      <c r="P115" s="50"/>
      <c r="Q115" s="51"/>
      <c r="R115" s="51"/>
      <c r="S115" s="51"/>
      <c r="T115" s="51"/>
      <c r="U115" s="55"/>
      <c r="V115" s="53" t="str">
        <f t="shared" si="12"/>
        <v/>
      </c>
      <c r="W115" s="44"/>
      <c r="X115" t="s">
        <v>28</v>
      </c>
    </row>
    <row r="116" spans="2:24">
      <c r="B116" s="31" t="str">
        <f t="shared" si="13"/>
        <v/>
      </c>
      <c r="C116" s="31" t="str">
        <f t="shared" si="14"/>
        <v/>
      </c>
      <c r="D116" s="31" t="str">
        <f t="shared" si="9"/>
        <v>Y</v>
      </c>
      <c r="E116" s="31">
        <f t="shared" si="10"/>
        <v>0</v>
      </c>
      <c r="F116" s="32" t="str">
        <f t="shared" si="11"/>
        <v/>
      </c>
      <c r="G116" s="33" t="str">
        <f ca="1">IF(OR(P116=$N$2,P116=$N$3),IF(F116=ReleaseProgress!$G$2,0,IF(F116&gt;ReleaseProgress!$G$2,1,-1)),"")</f>
        <v/>
      </c>
      <c r="H116" s="34" t="s">
        <v>174</v>
      </c>
      <c r="I116" s="45"/>
      <c r="J116" s="46"/>
      <c r="K116" s="46"/>
      <c r="L116" s="47"/>
      <c r="M116" s="47"/>
      <c r="N116" s="54"/>
      <c r="O116" s="49"/>
      <c r="P116" s="50"/>
      <c r="Q116" s="51"/>
      <c r="R116" s="51"/>
      <c r="S116" s="51"/>
      <c r="T116" s="51"/>
      <c r="U116" s="55"/>
      <c r="V116" s="53" t="str">
        <f t="shared" si="12"/>
        <v/>
      </c>
      <c r="W116" s="44"/>
      <c r="X116" t="s">
        <v>28</v>
      </c>
    </row>
    <row r="117" spans="2:24">
      <c r="B117" s="31" t="str">
        <f t="shared" si="13"/>
        <v/>
      </c>
      <c r="C117" s="31" t="str">
        <f t="shared" si="14"/>
        <v/>
      </c>
      <c r="D117" s="31" t="str">
        <f t="shared" si="9"/>
        <v>Y</v>
      </c>
      <c r="E117" s="31">
        <f t="shared" si="10"/>
        <v>0</v>
      </c>
      <c r="F117" s="32" t="str">
        <f t="shared" si="11"/>
        <v/>
      </c>
      <c r="G117" s="33" t="str">
        <f ca="1">IF(OR(P117=$N$2,P117=$N$3),IF(F117=ReleaseProgress!$G$2,0,IF(F117&gt;ReleaseProgress!$G$2,1,-1)),"")</f>
        <v/>
      </c>
      <c r="H117" s="34" t="s">
        <v>175</v>
      </c>
      <c r="I117" s="45"/>
      <c r="J117" s="46"/>
      <c r="K117" s="46"/>
      <c r="L117" s="47"/>
      <c r="M117" s="47"/>
      <c r="N117" s="54"/>
      <c r="O117" s="49"/>
      <c r="P117" s="50"/>
      <c r="Q117" s="51"/>
      <c r="R117" s="51"/>
      <c r="S117" s="51"/>
      <c r="T117" s="51"/>
      <c r="U117" s="55"/>
      <c r="V117" s="53" t="str">
        <f t="shared" si="12"/>
        <v/>
      </c>
      <c r="W117" s="44"/>
      <c r="X117" t="s">
        <v>28</v>
      </c>
    </row>
    <row r="118" spans="2:24">
      <c r="B118" s="31" t="str">
        <f t="shared" si="13"/>
        <v/>
      </c>
      <c r="C118" s="31" t="str">
        <f t="shared" si="14"/>
        <v/>
      </c>
      <c r="D118" s="31" t="str">
        <f t="shared" si="9"/>
        <v>Y</v>
      </c>
      <c r="E118" s="31">
        <f t="shared" si="10"/>
        <v>0</v>
      </c>
      <c r="F118" s="32" t="str">
        <f t="shared" si="11"/>
        <v/>
      </c>
      <c r="G118" s="33" t="str">
        <f ca="1">IF(OR(P118=$N$2,P118=$N$3),IF(F118=ReleaseProgress!$G$2,0,IF(F118&gt;ReleaseProgress!$G$2,1,-1)),"")</f>
        <v/>
      </c>
      <c r="H118" s="34" t="s">
        <v>176</v>
      </c>
      <c r="I118" s="45"/>
      <c r="J118" s="46"/>
      <c r="K118" s="46"/>
      <c r="L118" s="47"/>
      <c r="M118" s="47"/>
      <c r="N118" s="54"/>
      <c r="O118" s="49"/>
      <c r="P118" s="50"/>
      <c r="Q118" s="51"/>
      <c r="R118" s="51"/>
      <c r="S118" s="51"/>
      <c r="T118" s="51"/>
      <c r="U118" s="55"/>
      <c r="V118" s="53" t="str">
        <f t="shared" si="12"/>
        <v/>
      </c>
      <c r="W118" s="44"/>
      <c r="X118" t="s">
        <v>28</v>
      </c>
    </row>
    <row r="119" spans="2:24">
      <c r="B119" s="31" t="str">
        <f t="shared" si="13"/>
        <v/>
      </c>
      <c r="C119" s="31" t="str">
        <f t="shared" si="14"/>
        <v/>
      </c>
      <c r="D119" s="31" t="str">
        <f t="shared" si="9"/>
        <v>Y</v>
      </c>
      <c r="E119" s="31">
        <f t="shared" si="10"/>
        <v>0</v>
      </c>
      <c r="F119" s="32" t="str">
        <f t="shared" si="11"/>
        <v/>
      </c>
      <c r="G119" s="33" t="str">
        <f ca="1">IF(OR(P119=$N$2,P119=$N$3),IF(F119=ReleaseProgress!$G$2,0,IF(F119&gt;ReleaseProgress!$G$2,1,-1)),"")</f>
        <v/>
      </c>
      <c r="H119" s="34" t="s">
        <v>177</v>
      </c>
      <c r="I119" s="45"/>
      <c r="J119" s="46"/>
      <c r="K119" s="46"/>
      <c r="L119" s="47"/>
      <c r="M119" s="47"/>
      <c r="N119" s="54"/>
      <c r="O119" s="49"/>
      <c r="P119" s="50"/>
      <c r="Q119" s="51"/>
      <c r="R119" s="51"/>
      <c r="S119" s="51"/>
      <c r="T119" s="51"/>
      <c r="U119" s="55"/>
      <c r="V119" s="53" t="str">
        <f t="shared" si="12"/>
        <v/>
      </c>
      <c r="W119" s="44"/>
      <c r="X119" t="s">
        <v>28</v>
      </c>
    </row>
    <row r="120" spans="2:24">
      <c r="B120" s="31" t="str">
        <f t="shared" si="13"/>
        <v/>
      </c>
      <c r="C120" s="31" t="str">
        <f t="shared" si="14"/>
        <v/>
      </c>
      <c r="D120" s="31" t="str">
        <f t="shared" si="9"/>
        <v>Y</v>
      </c>
      <c r="E120" s="31">
        <f t="shared" si="10"/>
        <v>0</v>
      </c>
      <c r="F120" s="32" t="str">
        <f t="shared" si="11"/>
        <v/>
      </c>
      <c r="G120" s="33" t="str">
        <f ca="1">IF(OR(P120=$N$2,P120=$N$3),IF(F120=ReleaseProgress!$G$2,0,IF(F120&gt;ReleaseProgress!$G$2,1,-1)),"")</f>
        <v/>
      </c>
      <c r="H120" s="34" t="s">
        <v>178</v>
      </c>
      <c r="I120" s="45"/>
      <c r="J120" s="46"/>
      <c r="K120" s="46"/>
      <c r="L120" s="47"/>
      <c r="M120" s="47"/>
      <c r="N120" s="54"/>
      <c r="O120" s="49"/>
      <c r="P120" s="50"/>
      <c r="Q120" s="51"/>
      <c r="R120" s="51"/>
      <c r="S120" s="51"/>
      <c r="T120" s="51"/>
      <c r="U120" s="55"/>
      <c r="V120" s="53" t="str">
        <f t="shared" si="12"/>
        <v/>
      </c>
      <c r="W120" s="44"/>
      <c r="X120" t="s">
        <v>28</v>
      </c>
    </row>
    <row r="121" spans="2:24">
      <c r="B121" s="31" t="str">
        <f t="shared" si="13"/>
        <v/>
      </c>
      <c r="C121" s="31" t="str">
        <f t="shared" si="14"/>
        <v/>
      </c>
      <c r="D121" s="31" t="str">
        <f t="shared" si="9"/>
        <v>Y</v>
      </c>
      <c r="E121" s="31">
        <f t="shared" si="10"/>
        <v>0</v>
      </c>
      <c r="F121" s="32" t="str">
        <f t="shared" si="11"/>
        <v/>
      </c>
      <c r="G121" s="33" t="str">
        <f ca="1">IF(OR(P121=$N$2,P121=$N$3),IF(F121=ReleaseProgress!$G$2,0,IF(F121&gt;ReleaseProgress!$G$2,1,-1)),"")</f>
        <v/>
      </c>
      <c r="H121" s="34" t="s">
        <v>179</v>
      </c>
      <c r="I121" s="45"/>
      <c r="J121" s="46"/>
      <c r="K121" s="46"/>
      <c r="L121" s="47"/>
      <c r="M121" s="47"/>
      <c r="N121" s="54"/>
      <c r="O121" s="49"/>
      <c r="P121" s="50"/>
      <c r="Q121" s="51"/>
      <c r="R121" s="51"/>
      <c r="S121" s="51"/>
      <c r="T121" s="51"/>
      <c r="U121" s="55"/>
      <c r="V121" s="53" t="str">
        <f t="shared" si="12"/>
        <v/>
      </c>
      <c r="W121" s="44"/>
      <c r="X121" t="s">
        <v>28</v>
      </c>
    </row>
    <row r="122" spans="2:24">
      <c r="B122" s="31" t="str">
        <f t="shared" si="13"/>
        <v/>
      </c>
      <c r="C122" s="31" t="str">
        <f t="shared" si="14"/>
        <v/>
      </c>
      <c r="D122" s="31" t="str">
        <f t="shared" si="9"/>
        <v>Y</v>
      </c>
      <c r="E122" s="31">
        <f t="shared" si="10"/>
        <v>0</v>
      </c>
      <c r="F122" s="32" t="str">
        <f t="shared" si="11"/>
        <v/>
      </c>
      <c r="G122" s="33" t="str">
        <f ca="1">IF(OR(P122=$N$2,P122=$N$3),IF(F122=ReleaseProgress!$G$2,0,IF(F122&gt;ReleaseProgress!$G$2,1,-1)),"")</f>
        <v/>
      </c>
      <c r="H122" s="34" t="s">
        <v>180</v>
      </c>
      <c r="I122" s="45"/>
      <c r="J122" s="46"/>
      <c r="K122" s="46"/>
      <c r="L122" s="47"/>
      <c r="M122" s="47"/>
      <c r="N122" s="54"/>
      <c r="O122" s="49"/>
      <c r="P122" s="50"/>
      <c r="Q122" s="51"/>
      <c r="R122" s="51"/>
      <c r="S122" s="51"/>
      <c r="T122" s="51"/>
      <c r="U122" s="55"/>
      <c r="V122" s="53" t="str">
        <f t="shared" si="12"/>
        <v/>
      </c>
      <c r="W122" s="44"/>
      <c r="X122" t="s">
        <v>28</v>
      </c>
    </row>
    <row r="123" spans="2:24">
      <c r="B123" s="31" t="str">
        <f t="shared" si="13"/>
        <v/>
      </c>
      <c r="C123" s="31" t="str">
        <f t="shared" si="14"/>
        <v/>
      </c>
      <c r="D123" s="31" t="str">
        <f t="shared" si="9"/>
        <v>Y</v>
      </c>
      <c r="E123" s="31">
        <f t="shared" si="10"/>
        <v>0</v>
      </c>
      <c r="F123" s="32" t="str">
        <f t="shared" si="11"/>
        <v/>
      </c>
      <c r="G123" s="33" t="str">
        <f ca="1">IF(OR(P123=$N$2,P123=$N$3),IF(F123=ReleaseProgress!$G$2,0,IF(F123&gt;ReleaseProgress!$G$2,1,-1)),"")</f>
        <v/>
      </c>
      <c r="H123" s="34" t="s">
        <v>181</v>
      </c>
      <c r="I123" s="45"/>
      <c r="J123" s="46"/>
      <c r="K123" s="46"/>
      <c r="L123" s="47"/>
      <c r="M123" s="47"/>
      <c r="N123" s="54"/>
      <c r="O123" s="49"/>
      <c r="P123" s="50"/>
      <c r="Q123" s="51"/>
      <c r="R123" s="51"/>
      <c r="S123" s="51"/>
      <c r="T123" s="51"/>
      <c r="U123" s="55"/>
      <c r="V123" s="53" t="str">
        <f t="shared" si="12"/>
        <v/>
      </c>
      <c r="W123" s="44"/>
      <c r="X123" t="s">
        <v>28</v>
      </c>
    </row>
    <row r="124" spans="2:24">
      <c r="B124" s="31" t="str">
        <f t="shared" si="13"/>
        <v/>
      </c>
      <c r="C124" s="31" t="str">
        <f t="shared" si="14"/>
        <v/>
      </c>
      <c r="D124" s="31" t="str">
        <f t="shared" si="9"/>
        <v>Y</v>
      </c>
      <c r="E124" s="31">
        <f t="shared" si="10"/>
        <v>0</v>
      </c>
      <c r="F124" s="32" t="str">
        <f t="shared" si="11"/>
        <v/>
      </c>
      <c r="G124" s="33" t="str">
        <f ca="1">IF(OR(P124=$N$2,P124=$N$3),IF(F124=ReleaseProgress!$G$2,0,IF(F124&gt;ReleaseProgress!$G$2,1,-1)),"")</f>
        <v/>
      </c>
      <c r="H124" s="34" t="s">
        <v>182</v>
      </c>
      <c r="I124" s="45"/>
      <c r="J124" s="46"/>
      <c r="K124" s="46"/>
      <c r="L124" s="47"/>
      <c r="M124" s="47"/>
      <c r="N124" s="54"/>
      <c r="O124" s="49"/>
      <c r="P124" s="50"/>
      <c r="Q124" s="51"/>
      <c r="R124" s="51"/>
      <c r="S124" s="51"/>
      <c r="T124" s="51"/>
      <c r="U124" s="55"/>
      <c r="V124" s="53" t="str">
        <f t="shared" si="12"/>
        <v/>
      </c>
      <c r="W124" s="44"/>
      <c r="X124" t="s">
        <v>28</v>
      </c>
    </row>
    <row r="125" spans="2:24">
      <c r="B125" s="31" t="str">
        <f t="shared" si="13"/>
        <v/>
      </c>
      <c r="C125" s="31" t="str">
        <f t="shared" si="14"/>
        <v/>
      </c>
      <c r="D125" s="31" t="str">
        <f t="shared" si="9"/>
        <v>Y</v>
      </c>
      <c r="E125" s="31">
        <f t="shared" si="10"/>
        <v>0</v>
      </c>
      <c r="F125" s="32" t="str">
        <f t="shared" si="11"/>
        <v/>
      </c>
      <c r="G125" s="33" t="str">
        <f ca="1">IF(OR(P125=$N$2,P125=$N$3),IF(F125=ReleaseProgress!$G$2,0,IF(F125&gt;ReleaseProgress!$G$2,1,-1)),"")</f>
        <v/>
      </c>
      <c r="H125" s="34" t="s">
        <v>183</v>
      </c>
      <c r="I125" s="45"/>
      <c r="J125" s="46"/>
      <c r="K125" s="46"/>
      <c r="L125" s="47"/>
      <c r="M125" s="47"/>
      <c r="N125" s="54"/>
      <c r="O125" s="49"/>
      <c r="P125" s="50"/>
      <c r="Q125" s="51"/>
      <c r="R125" s="51"/>
      <c r="S125" s="51"/>
      <c r="T125" s="51"/>
      <c r="U125" s="55"/>
      <c r="V125" s="53" t="str">
        <f t="shared" si="12"/>
        <v/>
      </c>
      <c r="W125" s="44"/>
      <c r="X125" t="s">
        <v>28</v>
      </c>
    </row>
    <row r="126" spans="2:24">
      <c r="B126" s="31" t="str">
        <f t="shared" si="13"/>
        <v/>
      </c>
      <c r="C126" s="31" t="str">
        <f t="shared" si="14"/>
        <v/>
      </c>
      <c r="D126" s="31" t="str">
        <f t="shared" si="9"/>
        <v>Y</v>
      </c>
      <c r="E126" s="31">
        <f t="shared" si="10"/>
        <v>0</v>
      </c>
      <c r="F126" s="32" t="str">
        <f t="shared" si="11"/>
        <v/>
      </c>
      <c r="G126" s="33" t="str">
        <f ca="1">IF(OR(P126=$N$2,P126=$N$3),IF(F126=ReleaseProgress!$G$2,0,IF(F126&gt;ReleaseProgress!$G$2,1,-1)),"")</f>
        <v/>
      </c>
      <c r="H126" s="34" t="s">
        <v>184</v>
      </c>
      <c r="I126" s="45"/>
      <c r="J126" s="46"/>
      <c r="K126" s="46"/>
      <c r="L126" s="47"/>
      <c r="M126" s="47"/>
      <c r="N126" s="54"/>
      <c r="O126" s="49"/>
      <c r="P126" s="50"/>
      <c r="Q126" s="51"/>
      <c r="R126" s="51"/>
      <c r="S126" s="51"/>
      <c r="T126" s="51"/>
      <c r="U126" s="55"/>
      <c r="V126" s="53" t="str">
        <f t="shared" si="12"/>
        <v/>
      </c>
      <c r="W126" s="44"/>
      <c r="X126" t="s">
        <v>28</v>
      </c>
    </row>
    <row r="127" spans="2:24">
      <c r="B127" s="31" t="str">
        <f t="shared" si="13"/>
        <v/>
      </c>
      <c r="C127" s="31" t="str">
        <f t="shared" si="14"/>
        <v/>
      </c>
      <c r="D127" s="31" t="str">
        <f t="shared" si="9"/>
        <v>Y</v>
      </c>
      <c r="E127" s="31">
        <f t="shared" si="10"/>
        <v>0</v>
      </c>
      <c r="F127" s="32" t="str">
        <f t="shared" si="11"/>
        <v/>
      </c>
      <c r="G127" s="33" t="str">
        <f ca="1">IF(OR(P127=$N$2,P127=$N$3),IF(F127=ReleaseProgress!$G$2,0,IF(F127&gt;ReleaseProgress!$G$2,1,-1)),"")</f>
        <v/>
      </c>
      <c r="H127" s="34" t="s">
        <v>185</v>
      </c>
      <c r="I127" s="45"/>
      <c r="J127" s="46"/>
      <c r="K127" s="46"/>
      <c r="L127" s="47"/>
      <c r="M127" s="47"/>
      <c r="N127" s="54"/>
      <c r="O127" s="49"/>
      <c r="P127" s="50"/>
      <c r="Q127" s="51"/>
      <c r="R127" s="51"/>
      <c r="S127" s="51"/>
      <c r="T127" s="51"/>
      <c r="U127" s="55"/>
      <c r="V127" s="53" t="str">
        <f t="shared" si="12"/>
        <v/>
      </c>
      <c r="W127" s="44"/>
      <c r="X127" t="s">
        <v>28</v>
      </c>
    </row>
    <row r="128" spans="2:24">
      <c r="B128" s="31" t="str">
        <f t="shared" si="13"/>
        <v/>
      </c>
      <c r="C128" s="31" t="str">
        <f t="shared" si="14"/>
        <v/>
      </c>
      <c r="D128" s="31" t="str">
        <f t="shared" si="9"/>
        <v>Y</v>
      </c>
      <c r="E128" s="31">
        <f t="shared" si="10"/>
        <v>0</v>
      </c>
      <c r="F128" s="32" t="str">
        <f t="shared" si="11"/>
        <v/>
      </c>
      <c r="G128" s="33" t="str">
        <f ca="1">IF(OR(P128=$N$2,P128=$N$3),IF(F128=ReleaseProgress!$G$2,0,IF(F128&gt;ReleaseProgress!$G$2,1,-1)),"")</f>
        <v/>
      </c>
      <c r="H128" s="34" t="s">
        <v>186</v>
      </c>
      <c r="I128" s="45"/>
      <c r="J128" s="46"/>
      <c r="K128" s="46"/>
      <c r="L128" s="47"/>
      <c r="M128" s="47"/>
      <c r="N128" s="54"/>
      <c r="O128" s="49"/>
      <c r="P128" s="50"/>
      <c r="Q128" s="51"/>
      <c r="R128" s="51"/>
      <c r="S128" s="51"/>
      <c r="T128" s="51"/>
      <c r="U128" s="55"/>
      <c r="V128" s="53" t="str">
        <f t="shared" si="12"/>
        <v/>
      </c>
      <c r="W128" s="44"/>
      <c r="X128" t="s">
        <v>28</v>
      </c>
    </row>
    <row r="129" spans="2:24">
      <c r="B129" s="31" t="str">
        <f t="shared" si="13"/>
        <v/>
      </c>
      <c r="C129" s="31" t="str">
        <f t="shared" si="14"/>
        <v/>
      </c>
      <c r="D129" s="31" t="str">
        <f t="shared" si="9"/>
        <v>Y</v>
      </c>
      <c r="E129" s="31">
        <f t="shared" si="10"/>
        <v>0</v>
      </c>
      <c r="F129" s="32" t="str">
        <f t="shared" si="11"/>
        <v/>
      </c>
      <c r="G129" s="33" t="str">
        <f ca="1">IF(OR(P129=$N$2,P129=$N$3),IF(F129=ReleaseProgress!$G$2,0,IF(F129&gt;ReleaseProgress!$G$2,1,-1)),"")</f>
        <v/>
      </c>
      <c r="H129" s="34" t="s">
        <v>187</v>
      </c>
      <c r="I129" s="45"/>
      <c r="J129" s="46"/>
      <c r="K129" s="46"/>
      <c r="L129" s="47"/>
      <c r="M129" s="47"/>
      <c r="N129" s="54"/>
      <c r="O129" s="49"/>
      <c r="P129" s="50"/>
      <c r="Q129" s="51"/>
      <c r="R129" s="51"/>
      <c r="S129" s="51"/>
      <c r="T129" s="51"/>
      <c r="U129" s="55"/>
      <c r="V129" s="53" t="str">
        <f t="shared" si="12"/>
        <v/>
      </c>
      <c r="W129" s="44"/>
      <c r="X129" t="s">
        <v>28</v>
      </c>
    </row>
    <row r="130" spans="2:24">
      <c r="B130" s="31" t="str">
        <f t="shared" si="13"/>
        <v/>
      </c>
      <c r="C130" s="31" t="str">
        <f t="shared" si="14"/>
        <v/>
      </c>
      <c r="D130" s="31" t="str">
        <f t="shared" si="9"/>
        <v>Y</v>
      </c>
      <c r="E130" s="31">
        <f t="shared" si="10"/>
        <v>0</v>
      </c>
      <c r="F130" s="32" t="str">
        <f t="shared" si="11"/>
        <v/>
      </c>
      <c r="G130" s="33" t="str">
        <f ca="1">IF(OR(P130=$N$2,P130=$N$3),IF(F130=ReleaseProgress!$G$2,0,IF(F130&gt;ReleaseProgress!$G$2,1,-1)),"")</f>
        <v/>
      </c>
      <c r="H130" s="34" t="s">
        <v>188</v>
      </c>
      <c r="I130" s="45"/>
      <c r="J130" s="46"/>
      <c r="K130" s="46"/>
      <c r="L130" s="47"/>
      <c r="M130" s="47"/>
      <c r="N130" s="54"/>
      <c r="O130" s="49"/>
      <c r="P130" s="50"/>
      <c r="Q130" s="51"/>
      <c r="R130" s="51"/>
      <c r="S130" s="51"/>
      <c r="T130" s="51"/>
      <c r="U130" s="55"/>
      <c r="V130" s="53" t="str">
        <f t="shared" si="12"/>
        <v/>
      </c>
      <c r="W130" s="44"/>
      <c r="X130" t="s">
        <v>28</v>
      </c>
    </row>
    <row r="131" spans="2:24">
      <c r="B131" s="31" t="str">
        <f t="shared" si="13"/>
        <v/>
      </c>
      <c r="C131" s="31" t="str">
        <f t="shared" si="14"/>
        <v/>
      </c>
      <c r="D131" s="31" t="str">
        <f t="shared" si="9"/>
        <v>Y</v>
      </c>
      <c r="E131" s="31">
        <f t="shared" si="10"/>
        <v>0</v>
      </c>
      <c r="F131" s="32" t="str">
        <f t="shared" si="11"/>
        <v/>
      </c>
      <c r="G131" s="33" t="str">
        <f ca="1">IF(OR(P131=$N$2,P131=$N$3),IF(F131=ReleaseProgress!$G$2,0,IF(F131&gt;ReleaseProgress!$G$2,1,-1)),"")</f>
        <v/>
      </c>
      <c r="H131" s="34" t="s">
        <v>189</v>
      </c>
      <c r="I131" s="45"/>
      <c r="J131" s="46"/>
      <c r="K131" s="46"/>
      <c r="L131" s="47"/>
      <c r="M131" s="47"/>
      <c r="N131" s="54"/>
      <c r="O131" s="49"/>
      <c r="P131" s="50"/>
      <c r="Q131" s="51"/>
      <c r="R131" s="51"/>
      <c r="S131" s="51"/>
      <c r="T131" s="51"/>
      <c r="U131" s="55"/>
      <c r="V131" s="53" t="str">
        <f t="shared" si="12"/>
        <v/>
      </c>
      <c r="W131" s="44"/>
      <c r="X131" t="s">
        <v>28</v>
      </c>
    </row>
    <row r="132" spans="2:24">
      <c r="B132" s="31" t="str">
        <f t="shared" si="13"/>
        <v/>
      </c>
      <c r="C132" s="31" t="str">
        <f t="shared" si="14"/>
        <v/>
      </c>
      <c r="D132" s="31" t="str">
        <f t="shared" si="9"/>
        <v>Y</v>
      </c>
      <c r="E132" s="31">
        <f t="shared" si="10"/>
        <v>0</v>
      </c>
      <c r="F132" s="32" t="str">
        <f t="shared" si="11"/>
        <v/>
      </c>
      <c r="G132" s="33" t="str">
        <f ca="1">IF(OR(P132=$N$2,P132=$N$3),IF(F132=ReleaseProgress!$G$2,0,IF(F132&gt;ReleaseProgress!$G$2,1,-1)),"")</f>
        <v/>
      </c>
      <c r="H132" s="34" t="s">
        <v>190</v>
      </c>
      <c r="I132" s="45"/>
      <c r="J132" s="46"/>
      <c r="K132" s="46"/>
      <c r="L132" s="47"/>
      <c r="M132" s="47"/>
      <c r="N132" s="54"/>
      <c r="O132" s="49"/>
      <c r="P132" s="50"/>
      <c r="Q132" s="51"/>
      <c r="R132" s="51"/>
      <c r="S132" s="51"/>
      <c r="T132" s="51"/>
      <c r="U132" s="55"/>
      <c r="V132" s="53" t="str">
        <f t="shared" si="12"/>
        <v/>
      </c>
      <c r="W132" s="44"/>
      <c r="X132" t="s">
        <v>28</v>
      </c>
    </row>
    <row r="133" spans="2:24">
      <c r="B133" s="31" t="str">
        <f t="shared" si="13"/>
        <v/>
      </c>
      <c r="C133" s="31" t="str">
        <f t="shared" si="14"/>
        <v/>
      </c>
      <c r="D133" s="31" t="str">
        <f t="shared" si="9"/>
        <v>Y</v>
      </c>
      <c r="E133" s="31">
        <f t="shared" si="10"/>
        <v>0</v>
      </c>
      <c r="F133" s="32" t="str">
        <f t="shared" si="11"/>
        <v/>
      </c>
      <c r="G133" s="33" t="str">
        <f ca="1">IF(OR(P133=$N$2,P133=$N$3),IF(F133=ReleaseProgress!$G$2,0,IF(F133&gt;ReleaseProgress!$G$2,1,-1)),"")</f>
        <v/>
      </c>
      <c r="H133" s="34" t="s">
        <v>191</v>
      </c>
      <c r="I133" s="45"/>
      <c r="J133" s="46"/>
      <c r="K133" s="46"/>
      <c r="L133" s="47"/>
      <c r="M133" s="47"/>
      <c r="N133" s="54"/>
      <c r="O133" s="49"/>
      <c r="P133" s="50"/>
      <c r="Q133" s="51"/>
      <c r="R133" s="51"/>
      <c r="S133" s="51"/>
      <c r="T133" s="51"/>
      <c r="U133" s="55"/>
      <c r="V133" s="53" t="str">
        <f t="shared" si="12"/>
        <v/>
      </c>
      <c r="W133" s="44"/>
      <c r="X133" t="s">
        <v>28</v>
      </c>
    </row>
    <row r="134" spans="2:24">
      <c r="B134" s="31" t="str">
        <f t="shared" si="13"/>
        <v/>
      </c>
      <c r="C134" s="31" t="str">
        <f t="shared" si="14"/>
        <v/>
      </c>
      <c r="D134" s="31" t="str">
        <f t="shared" si="9"/>
        <v>Y</v>
      </c>
      <c r="E134" s="31">
        <f t="shared" si="10"/>
        <v>0</v>
      </c>
      <c r="F134" s="32" t="str">
        <f t="shared" si="11"/>
        <v/>
      </c>
      <c r="G134" s="33" t="str">
        <f ca="1">IF(OR(P134=$N$2,P134=$N$3),IF(F134=ReleaseProgress!$G$2,0,IF(F134&gt;ReleaseProgress!$G$2,1,-1)),"")</f>
        <v/>
      </c>
      <c r="H134" s="34" t="s">
        <v>192</v>
      </c>
      <c r="I134" s="45"/>
      <c r="J134" s="46"/>
      <c r="K134" s="46"/>
      <c r="L134" s="47"/>
      <c r="M134" s="47"/>
      <c r="N134" s="54"/>
      <c r="O134" s="49"/>
      <c r="P134" s="50"/>
      <c r="Q134" s="51"/>
      <c r="R134" s="51"/>
      <c r="S134" s="51"/>
      <c r="T134" s="51"/>
      <c r="U134" s="55"/>
      <c r="V134" s="53" t="str">
        <f t="shared" si="12"/>
        <v/>
      </c>
      <c r="W134" s="44"/>
      <c r="X134" t="s">
        <v>28</v>
      </c>
    </row>
    <row r="135" spans="2:24">
      <c r="B135" s="31" t="str">
        <f t="shared" si="13"/>
        <v/>
      </c>
      <c r="C135" s="31" t="str">
        <f t="shared" si="14"/>
        <v/>
      </c>
      <c r="D135" s="31" t="str">
        <f t="shared" si="9"/>
        <v>Y</v>
      </c>
      <c r="E135" s="31">
        <f t="shared" si="10"/>
        <v>0</v>
      </c>
      <c r="F135" s="32" t="str">
        <f t="shared" si="11"/>
        <v/>
      </c>
      <c r="G135" s="33" t="str">
        <f ca="1">IF(OR(P135=$N$2,P135=$N$3),IF(F135=ReleaseProgress!$G$2,0,IF(F135&gt;ReleaseProgress!$G$2,1,-1)),"")</f>
        <v/>
      </c>
      <c r="H135" s="34" t="s">
        <v>193</v>
      </c>
      <c r="I135" s="45"/>
      <c r="J135" s="46"/>
      <c r="K135" s="46"/>
      <c r="L135" s="47"/>
      <c r="M135" s="47"/>
      <c r="N135" s="54"/>
      <c r="O135" s="49"/>
      <c r="P135" s="50"/>
      <c r="Q135" s="51"/>
      <c r="R135" s="51"/>
      <c r="S135" s="51"/>
      <c r="T135" s="51"/>
      <c r="U135" s="55"/>
      <c r="V135" s="53" t="str">
        <f t="shared" si="12"/>
        <v/>
      </c>
      <c r="W135" s="44"/>
      <c r="X135" t="s">
        <v>28</v>
      </c>
    </row>
    <row r="136" spans="2:24">
      <c r="B136" s="31" t="str">
        <f t="shared" si="13"/>
        <v/>
      </c>
      <c r="C136" s="31" t="str">
        <f t="shared" si="14"/>
        <v/>
      </c>
      <c r="D136" s="31" t="str">
        <f t="shared" si="9"/>
        <v>Y</v>
      </c>
      <c r="E136" s="31">
        <f t="shared" si="10"/>
        <v>0</v>
      </c>
      <c r="F136" s="32" t="str">
        <f t="shared" si="11"/>
        <v/>
      </c>
      <c r="G136" s="33" t="str">
        <f ca="1">IF(OR(P136=$N$2,P136=$N$3),IF(F136=ReleaseProgress!$G$2,0,IF(F136&gt;ReleaseProgress!$G$2,1,-1)),"")</f>
        <v/>
      </c>
      <c r="H136" s="34" t="s">
        <v>194</v>
      </c>
      <c r="I136" s="45"/>
      <c r="J136" s="46"/>
      <c r="K136" s="46"/>
      <c r="L136" s="47"/>
      <c r="M136" s="47"/>
      <c r="N136" s="54"/>
      <c r="O136" s="49"/>
      <c r="P136" s="50"/>
      <c r="Q136" s="51"/>
      <c r="R136" s="51"/>
      <c r="S136" s="51"/>
      <c r="T136" s="51"/>
      <c r="U136" s="55"/>
      <c r="V136" s="53" t="str">
        <f t="shared" si="12"/>
        <v/>
      </c>
      <c r="W136" s="44"/>
      <c r="X136" t="s">
        <v>28</v>
      </c>
    </row>
    <row r="137" spans="2:24">
      <c r="B137" s="31" t="str">
        <f t="shared" si="13"/>
        <v/>
      </c>
      <c r="C137" s="31" t="str">
        <f t="shared" si="14"/>
        <v/>
      </c>
      <c r="D137" s="31" t="str">
        <f t="shared" si="9"/>
        <v>Y</v>
      </c>
      <c r="E137" s="31">
        <f t="shared" si="10"/>
        <v>0</v>
      </c>
      <c r="F137" s="32" t="str">
        <f t="shared" si="11"/>
        <v/>
      </c>
      <c r="G137" s="33" t="str">
        <f ca="1">IF(OR(P137=$N$2,P137=$N$3),IF(F137=ReleaseProgress!$G$2,0,IF(F137&gt;ReleaseProgress!$G$2,1,-1)),"")</f>
        <v/>
      </c>
      <c r="H137" s="34" t="s">
        <v>195</v>
      </c>
      <c r="I137" s="45"/>
      <c r="J137" s="46"/>
      <c r="K137" s="46"/>
      <c r="L137" s="47"/>
      <c r="M137" s="47"/>
      <c r="N137" s="54"/>
      <c r="O137" s="49"/>
      <c r="P137" s="50"/>
      <c r="Q137" s="51"/>
      <c r="R137" s="51"/>
      <c r="S137" s="51"/>
      <c r="T137" s="51"/>
      <c r="U137" s="55"/>
      <c r="V137" s="53" t="str">
        <f t="shared" si="12"/>
        <v/>
      </c>
      <c r="W137" s="44"/>
      <c r="X137" t="s">
        <v>28</v>
      </c>
    </row>
    <row r="138" spans="2:24">
      <c r="B138" s="31" t="str">
        <f t="shared" si="13"/>
        <v/>
      </c>
      <c r="C138" s="31" t="str">
        <f t="shared" si="14"/>
        <v/>
      </c>
      <c r="D138" s="31" t="str">
        <f t="shared" si="9"/>
        <v>Y</v>
      </c>
      <c r="E138" s="31">
        <f t="shared" si="10"/>
        <v>0</v>
      </c>
      <c r="F138" s="32" t="str">
        <f t="shared" si="11"/>
        <v/>
      </c>
      <c r="G138" s="33" t="str">
        <f ca="1">IF(OR(P138=$N$2,P138=$N$3),IF(F138=ReleaseProgress!$G$2,0,IF(F138&gt;ReleaseProgress!$G$2,1,-1)),"")</f>
        <v/>
      </c>
      <c r="H138" s="34" t="s">
        <v>196</v>
      </c>
      <c r="I138" s="45"/>
      <c r="J138" s="46"/>
      <c r="K138" s="46"/>
      <c r="L138" s="47"/>
      <c r="M138" s="47"/>
      <c r="N138" s="54"/>
      <c r="O138" s="49"/>
      <c r="P138" s="50"/>
      <c r="Q138" s="51"/>
      <c r="R138" s="51"/>
      <c r="S138" s="51"/>
      <c r="T138" s="51"/>
      <c r="U138" s="55"/>
      <c r="V138" s="53" t="str">
        <f t="shared" si="12"/>
        <v/>
      </c>
      <c r="W138" s="44"/>
      <c r="X138" t="s">
        <v>28</v>
      </c>
    </row>
    <row r="139" spans="2:24">
      <c r="B139" s="31" t="str">
        <f t="shared" si="13"/>
        <v/>
      </c>
      <c r="C139" s="31" t="str">
        <f t="shared" si="14"/>
        <v/>
      </c>
      <c r="D139" s="31" t="str">
        <f t="shared" si="9"/>
        <v>Y</v>
      </c>
      <c r="E139" s="31">
        <f t="shared" si="10"/>
        <v>0</v>
      </c>
      <c r="F139" s="32" t="str">
        <f t="shared" si="11"/>
        <v/>
      </c>
      <c r="G139" s="33" t="str">
        <f ca="1">IF(OR(P139=$N$2,P139=$N$3),IF(F139=ReleaseProgress!$G$2,0,IF(F139&gt;ReleaseProgress!$G$2,1,-1)),"")</f>
        <v/>
      </c>
      <c r="H139" s="34" t="s">
        <v>197</v>
      </c>
      <c r="I139" s="45"/>
      <c r="J139" s="46"/>
      <c r="K139" s="46"/>
      <c r="L139" s="47"/>
      <c r="M139" s="47"/>
      <c r="N139" s="54"/>
      <c r="O139" s="49"/>
      <c r="P139" s="50"/>
      <c r="Q139" s="51"/>
      <c r="R139" s="51"/>
      <c r="S139" s="51"/>
      <c r="T139" s="51"/>
      <c r="U139" s="55"/>
      <c r="V139" s="53" t="str">
        <f t="shared" si="12"/>
        <v/>
      </c>
      <c r="W139" s="44"/>
      <c r="X139" t="s">
        <v>28</v>
      </c>
    </row>
    <row r="140" spans="2:24">
      <c r="B140" s="31" t="str">
        <f t="shared" si="13"/>
        <v/>
      </c>
      <c r="C140" s="31" t="str">
        <f t="shared" si="14"/>
        <v/>
      </c>
      <c r="D140" s="31" t="str">
        <f t="shared" ref="D140:D203" si="15">IF(OR(P140=Not_started,P140=In_progress),"N",IF(OR(P140=N_A,P140=Suspended,P140=Canceled),"","Y"))</f>
        <v>Y</v>
      </c>
      <c r="E140" s="31">
        <f t="shared" ref="E140:E203" si="16">IF(OR(P140=Not_started,P140=In_progress,P140=Applied,P140=Closed),1,0)</f>
        <v>0</v>
      </c>
      <c r="F140" s="32" t="str">
        <f t="shared" ref="F140:F203" si="17">IFERROR(IF(P140=Backlog,"",IF(O140="",B140,IF(WEEKNUM(O140)&lt;10,VALUE(CONCATENATE(YEAR(O140),"0",WEEKNUM(O140))),VALUE(CONCATENATE(YEAR(O140),WEEKNUM(O140)))))),"date? &gt;&gt;")</f>
        <v/>
      </c>
      <c r="G140" s="33" t="str">
        <f ca="1">IF(OR(P140=$N$2,P140=$N$3),IF(F140=ReleaseProgress!$G$2,0,IF(F140&gt;ReleaseProgress!$G$2,1,-1)),"")</f>
        <v/>
      </c>
      <c r="H140" s="34" t="s">
        <v>198</v>
      </c>
      <c r="I140" s="45"/>
      <c r="J140" s="46"/>
      <c r="K140" s="46"/>
      <c r="L140" s="47"/>
      <c r="M140" s="47"/>
      <c r="N140" s="54"/>
      <c r="O140" s="49"/>
      <c r="P140" s="50"/>
      <c r="Q140" s="51"/>
      <c r="R140" s="51"/>
      <c r="S140" s="51"/>
      <c r="T140" s="51"/>
      <c r="U140" s="55"/>
      <c r="V140" s="53" t="str">
        <f t="shared" ref="V140:V203" si="18">IF(ISERROR(VLOOKUP(K140,LB_PROJECTS,2,FALSE)),"",VLOOKUP(K140,LB_PROJECTS,2,FALSE))</f>
        <v/>
      </c>
      <c r="W140" s="44"/>
      <c r="X140" t="s">
        <v>28</v>
      </c>
    </row>
    <row r="141" spans="2:24">
      <c r="B141" s="31" t="str">
        <f t="shared" ref="B141:B204" si="19">IF(N141="","",IF(WEEKNUM(N141)&lt;10,VALUE(CONCATENATE(YEAR(N141),"0",WEEKNUM(N141))),VALUE(CONCATENATE(YEAR(N141),WEEKNUM(N141)))))</f>
        <v/>
      </c>
      <c r="C141" s="31" t="str">
        <f t="shared" ref="C141:C204" si="20">IF(Q141="","",IF(WEEKNUM(Q141)&lt;10,VALUE(CONCATENATE(YEAR(Q141),"0",WEEKNUM(Q141))),VALUE(CONCATENATE(YEAR(Q141),WEEKNUM(Q141)))))</f>
        <v/>
      </c>
      <c r="D141" s="31" t="str">
        <f t="shared" si="15"/>
        <v>Y</v>
      </c>
      <c r="E141" s="31">
        <f t="shared" si="16"/>
        <v>0</v>
      </c>
      <c r="F141" s="32" t="str">
        <f t="shared" si="17"/>
        <v/>
      </c>
      <c r="G141" s="33" t="str">
        <f ca="1">IF(OR(P141=$N$2,P141=$N$3),IF(F141=ReleaseProgress!$G$2,0,IF(F141&gt;ReleaseProgress!$G$2,1,-1)),"")</f>
        <v/>
      </c>
      <c r="H141" s="34" t="s">
        <v>199</v>
      </c>
      <c r="I141" s="45"/>
      <c r="J141" s="46"/>
      <c r="K141" s="46"/>
      <c r="L141" s="47"/>
      <c r="M141" s="47"/>
      <c r="N141" s="54"/>
      <c r="O141" s="49"/>
      <c r="P141" s="50"/>
      <c r="Q141" s="51"/>
      <c r="R141" s="51"/>
      <c r="S141" s="51"/>
      <c r="T141" s="51"/>
      <c r="U141" s="55"/>
      <c r="V141" s="53" t="str">
        <f t="shared" si="18"/>
        <v/>
      </c>
      <c r="W141" s="44"/>
      <c r="X141" t="s">
        <v>28</v>
      </c>
    </row>
    <row r="142" spans="2:24">
      <c r="B142" s="31" t="str">
        <f t="shared" si="19"/>
        <v/>
      </c>
      <c r="C142" s="31" t="str">
        <f t="shared" si="20"/>
        <v/>
      </c>
      <c r="D142" s="31" t="str">
        <f t="shared" si="15"/>
        <v>Y</v>
      </c>
      <c r="E142" s="31">
        <f t="shared" si="16"/>
        <v>0</v>
      </c>
      <c r="F142" s="32" t="str">
        <f t="shared" si="17"/>
        <v/>
      </c>
      <c r="G142" s="33" t="str">
        <f ca="1">IF(OR(P142=$N$2,P142=$N$3),IF(F142=ReleaseProgress!$G$2,0,IF(F142&gt;ReleaseProgress!$G$2,1,-1)),"")</f>
        <v/>
      </c>
      <c r="H142" s="34" t="s">
        <v>200</v>
      </c>
      <c r="I142" s="45"/>
      <c r="J142" s="46"/>
      <c r="K142" s="46"/>
      <c r="L142" s="47"/>
      <c r="M142" s="47"/>
      <c r="N142" s="54"/>
      <c r="O142" s="49"/>
      <c r="P142" s="50"/>
      <c r="Q142" s="51"/>
      <c r="R142" s="51"/>
      <c r="S142" s="51"/>
      <c r="T142" s="51"/>
      <c r="U142" s="55"/>
      <c r="V142" s="53" t="str">
        <f t="shared" si="18"/>
        <v/>
      </c>
      <c r="W142" s="44"/>
      <c r="X142" t="s">
        <v>28</v>
      </c>
    </row>
    <row r="143" spans="2:24">
      <c r="B143" s="31" t="str">
        <f t="shared" si="19"/>
        <v/>
      </c>
      <c r="C143" s="31" t="str">
        <f t="shared" si="20"/>
        <v/>
      </c>
      <c r="D143" s="31" t="str">
        <f t="shared" si="15"/>
        <v>Y</v>
      </c>
      <c r="E143" s="31">
        <f t="shared" si="16"/>
        <v>0</v>
      </c>
      <c r="F143" s="32" t="str">
        <f t="shared" si="17"/>
        <v/>
      </c>
      <c r="G143" s="33" t="str">
        <f ca="1">IF(OR(P143=$N$2,P143=$N$3),IF(F143=ReleaseProgress!$G$2,0,IF(F143&gt;ReleaseProgress!$G$2,1,-1)),"")</f>
        <v/>
      </c>
      <c r="H143" s="34" t="s">
        <v>201</v>
      </c>
      <c r="I143" s="45"/>
      <c r="J143" s="46"/>
      <c r="K143" s="46"/>
      <c r="L143" s="47"/>
      <c r="M143" s="47"/>
      <c r="N143" s="54"/>
      <c r="O143" s="49"/>
      <c r="P143" s="50"/>
      <c r="Q143" s="51"/>
      <c r="R143" s="51"/>
      <c r="S143" s="51"/>
      <c r="T143" s="51"/>
      <c r="U143" s="55"/>
      <c r="V143" s="53" t="str">
        <f t="shared" si="18"/>
        <v/>
      </c>
      <c r="W143" s="44"/>
      <c r="X143" t="s">
        <v>28</v>
      </c>
    </row>
    <row r="144" spans="2:24">
      <c r="B144" s="31" t="str">
        <f t="shared" si="19"/>
        <v/>
      </c>
      <c r="C144" s="31" t="str">
        <f t="shared" si="20"/>
        <v/>
      </c>
      <c r="D144" s="31" t="str">
        <f t="shared" si="15"/>
        <v>Y</v>
      </c>
      <c r="E144" s="31">
        <f t="shared" si="16"/>
        <v>0</v>
      </c>
      <c r="F144" s="32" t="str">
        <f t="shared" si="17"/>
        <v/>
      </c>
      <c r="G144" s="33" t="str">
        <f ca="1">IF(OR(P144=$N$2,P144=$N$3),IF(F144=ReleaseProgress!$G$2,0,IF(F144&gt;ReleaseProgress!$G$2,1,-1)),"")</f>
        <v/>
      </c>
      <c r="H144" s="34" t="s">
        <v>202</v>
      </c>
      <c r="I144" s="45"/>
      <c r="J144" s="46"/>
      <c r="K144" s="46"/>
      <c r="L144" s="47"/>
      <c r="M144" s="47"/>
      <c r="N144" s="54"/>
      <c r="O144" s="49"/>
      <c r="P144" s="50"/>
      <c r="Q144" s="51"/>
      <c r="R144" s="51"/>
      <c r="S144" s="51"/>
      <c r="T144" s="51"/>
      <c r="U144" s="55"/>
      <c r="V144" s="53" t="str">
        <f t="shared" si="18"/>
        <v/>
      </c>
      <c r="W144" s="44"/>
      <c r="X144" t="s">
        <v>28</v>
      </c>
    </row>
    <row r="145" spans="2:24">
      <c r="B145" s="31" t="str">
        <f t="shared" si="19"/>
        <v/>
      </c>
      <c r="C145" s="31" t="str">
        <f t="shared" si="20"/>
        <v/>
      </c>
      <c r="D145" s="31" t="str">
        <f t="shared" si="15"/>
        <v>Y</v>
      </c>
      <c r="E145" s="31">
        <f t="shared" si="16"/>
        <v>0</v>
      </c>
      <c r="F145" s="32" t="str">
        <f t="shared" si="17"/>
        <v/>
      </c>
      <c r="G145" s="33" t="str">
        <f ca="1">IF(OR(P145=$N$2,P145=$N$3),IF(F145=ReleaseProgress!$G$2,0,IF(F145&gt;ReleaseProgress!$G$2,1,-1)),"")</f>
        <v/>
      </c>
      <c r="H145" s="34" t="s">
        <v>203</v>
      </c>
      <c r="I145" s="45"/>
      <c r="J145" s="46"/>
      <c r="K145" s="46"/>
      <c r="L145" s="47"/>
      <c r="M145" s="47"/>
      <c r="N145" s="54"/>
      <c r="O145" s="49"/>
      <c r="P145" s="50"/>
      <c r="Q145" s="51"/>
      <c r="R145" s="51"/>
      <c r="S145" s="51"/>
      <c r="T145" s="51"/>
      <c r="U145" s="55"/>
      <c r="V145" s="53" t="str">
        <f t="shared" si="18"/>
        <v/>
      </c>
      <c r="W145" s="44"/>
      <c r="X145" t="s">
        <v>28</v>
      </c>
    </row>
    <row r="146" spans="2:24">
      <c r="B146" s="31" t="str">
        <f t="shared" si="19"/>
        <v/>
      </c>
      <c r="C146" s="31" t="str">
        <f t="shared" si="20"/>
        <v/>
      </c>
      <c r="D146" s="31" t="str">
        <f t="shared" si="15"/>
        <v>Y</v>
      </c>
      <c r="E146" s="31">
        <f t="shared" si="16"/>
        <v>0</v>
      </c>
      <c r="F146" s="32" t="str">
        <f t="shared" si="17"/>
        <v/>
      </c>
      <c r="G146" s="33" t="str">
        <f ca="1">IF(OR(P146=$N$2,P146=$N$3),IF(F146=ReleaseProgress!$G$2,0,IF(F146&gt;ReleaseProgress!$G$2,1,-1)),"")</f>
        <v/>
      </c>
      <c r="H146" s="34" t="s">
        <v>204</v>
      </c>
      <c r="I146" s="45"/>
      <c r="J146" s="46"/>
      <c r="K146" s="46"/>
      <c r="L146" s="47"/>
      <c r="M146" s="47"/>
      <c r="N146" s="54"/>
      <c r="O146" s="49"/>
      <c r="P146" s="50"/>
      <c r="Q146" s="51"/>
      <c r="R146" s="51"/>
      <c r="S146" s="51"/>
      <c r="T146" s="51"/>
      <c r="U146" s="55"/>
      <c r="V146" s="53" t="str">
        <f t="shared" si="18"/>
        <v/>
      </c>
      <c r="W146" s="44"/>
      <c r="X146" t="s">
        <v>28</v>
      </c>
    </row>
    <row r="147" spans="2:24">
      <c r="B147" s="31" t="str">
        <f t="shared" si="19"/>
        <v/>
      </c>
      <c r="C147" s="31" t="str">
        <f t="shared" si="20"/>
        <v/>
      </c>
      <c r="D147" s="31" t="str">
        <f t="shared" si="15"/>
        <v>Y</v>
      </c>
      <c r="E147" s="31">
        <f t="shared" si="16"/>
        <v>0</v>
      </c>
      <c r="F147" s="32" t="str">
        <f t="shared" si="17"/>
        <v/>
      </c>
      <c r="G147" s="33" t="str">
        <f ca="1">IF(OR(P147=$N$2,P147=$N$3),IF(F147=ReleaseProgress!$G$2,0,IF(F147&gt;ReleaseProgress!$G$2,1,-1)),"")</f>
        <v/>
      </c>
      <c r="H147" s="34" t="s">
        <v>205</v>
      </c>
      <c r="I147" s="45"/>
      <c r="J147" s="46"/>
      <c r="K147" s="46"/>
      <c r="L147" s="47"/>
      <c r="M147" s="47"/>
      <c r="N147" s="54"/>
      <c r="O147" s="49"/>
      <c r="P147" s="50"/>
      <c r="Q147" s="51"/>
      <c r="R147" s="51"/>
      <c r="S147" s="51"/>
      <c r="T147" s="51"/>
      <c r="U147" s="55"/>
      <c r="V147" s="53" t="str">
        <f t="shared" si="18"/>
        <v/>
      </c>
      <c r="W147" s="44"/>
      <c r="X147" t="s">
        <v>28</v>
      </c>
    </row>
    <row r="148" spans="2:24">
      <c r="B148" s="31" t="str">
        <f t="shared" si="19"/>
        <v/>
      </c>
      <c r="C148" s="31" t="str">
        <f t="shared" si="20"/>
        <v/>
      </c>
      <c r="D148" s="31" t="str">
        <f t="shared" si="15"/>
        <v>Y</v>
      </c>
      <c r="E148" s="31">
        <f t="shared" si="16"/>
        <v>0</v>
      </c>
      <c r="F148" s="32" t="str">
        <f t="shared" si="17"/>
        <v/>
      </c>
      <c r="G148" s="33" t="str">
        <f ca="1">IF(OR(P148=$N$2,P148=$N$3),IF(F148=ReleaseProgress!$G$2,0,IF(F148&gt;ReleaseProgress!$G$2,1,-1)),"")</f>
        <v/>
      </c>
      <c r="H148" s="34" t="s">
        <v>206</v>
      </c>
      <c r="I148" s="45"/>
      <c r="J148" s="46"/>
      <c r="K148" s="46"/>
      <c r="L148" s="47"/>
      <c r="M148" s="47"/>
      <c r="N148" s="54"/>
      <c r="O148" s="49"/>
      <c r="P148" s="50"/>
      <c r="Q148" s="51"/>
      <c r="R148" s="51"/>
      <c r="S148" s="51"/>
      <c r="T148" s="51"/>
      <c r="U148" s="55"/>
      <c r="V148" s="53" t="str">
        <f t="shared" si="18"/>
        <v/>
      </c>
      <c r="W148" s="44"/>
      <c r="X148" t="s">
        <v>28</v>
      </c>
    </row>
    <row r="149" spans="2:24">
      <c r="B149" s="31" t="str">
        <f t="shared" si="19"/>
        <v/>
      </c>
      <c r="C149" s="31" t="str">
        <f t="shared" si="20"/>
        <v/>
      </c>
      <c r="D149" s="31" t="str">
        <f t="shared" si="15"/>
        <v>Y</v>
      </c>
      <c r="E149" s="31">
        <f t="shared" si="16"/>
        <v>0</v>
      </c>
      <c r="F149" s="32" t="str">
        <f t="shared" si="17"/>
        <v/>
      </c>
      <c r="G149" s="33" t="str">
        <f ca="1">IF(OR(P149=$N$2,P149=$N$3),IF(F149=ReleaseProgress!$G$2,0,IF(F149&gt;ReleaseProgress!$G$2,1,-1)),"")</f>
        <v/>
      </c>
      <c r="H149" s="34" t="s">
        <v>207</v>
      </c>
      <c r="I149" s="45"/>
      <c r="J149" s="46"/>
      <c r="K149" s="46"/>
      <c r="L149" s="47"/>
      <c r="M149" s="47"/>
      <c r="N149" s="54"/>
      <c r="O149" s="49"/>
      <c r="P149" s="50"/>
      <c r="Q149" s="51"/>
      <c r="R149" s="51"/>
      <c r="S149" s="51"/>
      <c r="T149" s="51"/>
      <c r="U149" s="55"/>
      <c r="V149" s="53" t="str">
        <f t="shared" si="18"/>
        <v/>
      </c>
      <c r="W149" s="44"/>
      <c r="X149" t="s">
        <v>28</v>
      </c>
    </row>
    <row r="150" spans="2:24">
      <c r="B150" s="31" t="str">
        <f t="shared" si="19"/>
        <v/>
      </c>
      <c r="C150" s="31" t="str">
        <f t="shared" si="20"/>
        <v/>
      </c>
      <c r="D150" s="31" t="str">
        <f t="shared" si="15"/>
        <v>Y</v>
      </c>
      <c r="E150" s="31">
        <f t="shared" si="16"/>
        <v>0</v>
      </c>
      <c r="F150" s="32" t="str">
        <f t="shared" si="17"/>
        <v/>
      </c>
      <c r="G150" s="33" t="str">
        <f ca="1">IF(OR(P150=$N$2,P150=$N$3),IF(F150=ReleaseProgress!$G$2,0,IF(F150&gt;ReleaseProgress!$G$2,1,-1)),"")</f>
        <v/>
      </c>
      <c r="H150" s="34" t="s">
        <v>208</v>
      </c>
      <c r="I150" s="45"/>
      <c r="J150" s="46"/>
      <c r="K150" s="46"/>
      <c r="L150" s="47"/>
      <c r="M150" s="47"/>
      <c r="N150" s="54"/>
      <c r="O150" s="49"/>
      <c r="P150" s="50"/>
      <c r="Q150" s="51"/>
      <c r="R150" s="51"/>
      <c r="S150" s="51"/>
      <c r="T150" s="51"/>
      <c r="U150" s="55"/>
      <c r="V150" s="53" t="str">
        <f t="shared" si="18"/>
        <v/>
      </c>
      <c r="W150" s="44"/>
      <c r="X150" t="s">
        <v>28</v>
      </c>
    </row>
    <row r="151" spans="2:24">
      <c r="B151" s="31" t="str">
        <f t="shared" si="19"/>
        <v/>
      </c>
      <c r="C151" s="31" t="str">
        <f t="shared" si="20"/>
        <v/>
      </c>
      <c r="D151" s="31" t="str">
        <f t="shared" si="15"/>
        <v>Y</v>
      </c>
      <c r="E151" s="31">
        <f t="shared" si="16"/>
        <v>0</v>
      </c>
      <c r="F151" s="32" t="str">
        <f t="shared" si="17"/>
        <v/>
      </c>
      <c r="G151" s="33" t="str">
        <f ca="1">IF(OR(P151=$N$2,P151=$N$3),IF(F151=ReleaseProgress!$G$2,0,IF(F151&gt;ReleaseProgress!$G$2,1,-1)),"")</f>
        <v/>
      </c>
      <c r="H151" s="34" t="s">
        <v>209</v>
      </c>
      <c r="I151" s="45"/>
      <c r="J151" s="46"/>
      <c r="K151" s="46"/>
      <c r="L151" s="47"/>
      <c r="M151" s="47"/>
      <c r="N151" s="54"/>
      <c r="O151" s="49"/>
      <c r="P151" s="50"/>
      <c r="Q151" s="51"/>
      <c r="R151" s="51"/>
      <c r="S151" s="51"/>
      <c r="T151" s="51"/>
      <c r="U151" s="55"/>
      <c r="V151" s="53" t="str">
        <f t="shared" si="18"/>
        <v/>
      </c>
      <c r="W151" s="44"/>
      <c r="X151" t="s">
        <v>28</v>
      </c>
    </row>
    <row r="152" spans="2:24">
      <c r="B152" s="31" t="str">
        <f t="shared" si="19"/>
        <v/>
      </c>
      <c r="C152" s="31" t="str">
        <f t="shared" si="20"/>
        <v/>
      </c>
      <c r="D152" s="31" t="str">
        <f t="shared" si="15"/>
        <v>Y</v>
      </c>
      <c r="E152" s="31">
        <f t="shared" si="16"/>
        <v>0</v>
      </c>
      <c r="F152" s="32" t="str">
        <f t="shared" si="17"/>
        <v/>
      </c>
      <c r="G152" s="33" t="str">
        <f ca="1">IF(OR(P152=$N$2,P152=$N$3),IF(F152=ReleaseProgress!$G$2,0,IF(F152&gt;ReleaseProgress!$G$2,1,-1)),"")</f>
        <v/>
      </c>
      <c r="H152" s="34" t="s">
        <v>210</v>
      </c>
      <c r="I152" s="45"/>
      <c r="J152" s="46"/>
      <c r="K152" s="46"/>
      <c r="L152" s="47"/>
      <c r="M152" s="47"/>
      <c r="N152" s="54"/>
      <c r="O152" s="49"/>
      <c r="P152" s="50"/>
      <c r="Q152" s="51"/>
      <c r="R152" s="51"/>
      <c r="S152" s="51"/>
      <c r="T152" s="51"/>
      <c r="U152" s="55"/>
      <c r="V152" s="53" t="str">
        <f t="shared" si="18"/>
        <v/>
      </c>
      <c r="W152" s="44"/>
      <c r="X152" t="s">
        <v>28</v>
      </c>
    </row>
    <row r="153" spans="2:24">
      <c r="B153" s="31" t="str">
        <f t="shared" si="19"/>
        <v/>
      </c>
      <c r="C153" s="31" t="str">
        <f t="shared" si="20"/>
        <v/>
      </c>
      <c r="D153" s="31" t="str">
        <f t="shared" si="15"/>
        <v>Y</v>
      </c>
      <c r="E153" s="31">
        <f t="shared" si="16"/>
        <v>0</v>
      </c>
      <c r="F153" s="32" t="str">
        <f t="shared" si="17"/>
        <v/>
      </c>
      <c r="G153" s="33" t="str">
        <f ca="1">IF(OR(P153=$N$2,P153=$N$3),IF(F153=ReleaseProgress!$G$2,0,IF(F153&gt;ReleaseProgress!$G$2,1,-1)),"")</f>
        <v/>
      </c>
      <c r="H153" s="34" t="s">
        <v>211</v>
      </c>
      <c r="I153" s="45"/>
      <c r="J153" s="46"/>
      <c r="K153" s="46"/>
      <c r="L153" s="47"/>
      <c r="M153" s="47"/>
      <c r="N153" s="54"/>
      <c r="O153" s="49"/>
      <c r="P153" s="50"/>
      <c r="Q153" s="51"/>
      <c r="R153" s="51"/>
      <c r="S153" s="51"/>
      <c r="T153" s="51"/>
      <c r="U153" s="55"/>
      <c r="V153" s="53" t="str">
        <f t="shared" si="18"/>
        <v/>
      </c>
      <c r="W153" s="44"/>
      <c r="X153" t="s">
        <v>28</v>
      </c>
    </row>
    <row r="154" spans="2:24">
      <c r="B154" s="31" t="str">
        <f t="shared" si="19"/>
        <v/>
      </c>
      <c r="C154" s="31" t="str">
        <f t="shared" si="20"/>
        <v/>
      </c>
      <c r="D154" s="31" t="str">
        <f t="shared" si="15"/>
        <v>Y</v>
      </c>
      <c r="E154" s="31">
        <f t="shared" si="16"/>
        <v>0</v>
      </c>
      <c r="F154" s="32" t="str">
        <f t="shared" si="17"/>
        <v/>
      </c>
      <c r="G154" s="33" t="str">
        <f ca="1">IF(OR(P154=$N$2,P154=$N$3),IF(F154=ReleaseProgress!$G$2,0,IF(F154&gt;ReleaseProgress!$G$2,1,-1)),"")</f>
        <v/>
      </c>
      <c r="H154" s="34" t="s">
        <v>212</v>
      </c>
      <c r="I154" s="45"/>
      <c r="J154" s="46"/>
      <c r="K154" s="46"/>
      <c r="L154" s="47"/>
      <c r="M154" s="47"/>
      <c r="N154" s="54"/>
      <c r="O154" s="49"/>
      <c r="P154" s="50"/>
      <c r="Q154" s="51"/>
      <c r="R154" s="51"/>
      <c r="S154" s="51"/>
      <c r="T154" s="51"/>
      <c r="U154" s="55"/>
      <c r="V154" s="53" t="str">
        <f t="shared" si="18"/>
        <v/>
      </c>
      <c r="W154" s="44"/>
      <c r="X154" t="s">
        <v>28</v>
      </c>
    </row>
    <row r="155" spans="2:24">
      <c r="B155" s="31" t="str">
        <f t="shared" si="19"/>
        <v/>
      </c>
      <c r="C155" s="31" t="str">
        <f t="shared" si="20"/>
        <v/>
      </c>
      <c r="D155" s="31" t="str">
        <f t="shared" si="15"/>
        <v>Y</v>
      </c>
      <c r="E155" s="31">
        <f t="shared" si="16"/>
        <v>0</v>
      </c>
      <c r="F155" s="32" t="str">
        <f t="shared" si="17"/>
        <v/>
      </c>
      <c r="G155" s="33" t="str">
        <f ca="1">IF(OR(P155=$N$2,P155=$N$3),IF(F155=ReleaseProgress!$G$2,0,IF(F155&gt;ReleaseProgress!$G$2,1,-1)),"")</f>
        <v/>
      </c>
      <c r="H155" s="34" t="s">
        <v>213</v>
      </c>
      <c r="I155" s="45"/>
      <c r="J155" s="46"/>
      <c r="K155" s="46"/>
      <c r="L155" s="47"/>
      <c r="M155" s="47"/>
      <c r="N155" s="54"/>
      <c r="O155" s="49"/>
      <c r="P155" s="50"/>
      <c r="Q155" s="51"/>
      <c r="R155" s="51"/>
      <c r="S155" s="51"/>
      <c r="T155" s="51"/>
      <c r="U155" s="55"/>
      <c r="V155" s="53" t="str">
        <f t="shared" si="18"/>
        <v/>
      </c>
      <c r="W155" s="44"/>
      <c r="X155" t="s">
        <v>28</v>
      </c>
    </row>
    <row r="156" spans="2:24">
      <c r="B156" s="31" t="str">
        <f t="shared" si="19"/>
        <v/>
      </c>
      <c r="C156" s="31" t="str">
        <f t="shared" si="20"/>
        <v/>
      </c>
      <c r="D156" s="31" t="str">
        <f t="shared" si="15"/>
        <v>Y</v>
      </c>
      <c r="E156" s="31">
        <f t="shared" si="16"/>
        <v>0</v>
      </c>
      <c r="F156" s="32" t="str">
        <f t="shared" si="17"/>
        <v/>
      </c>
      <c r="G156" s="33" t="str">
        <f ca="1">IF(OR(P156=$N$2,P156=$N$3),IF(F156=ReleaseProgress!$G$2,0,IF(F156&gt;ReleaseProgress!$G$2,1,-1)),"")</f>
        <v/>
      </c>
      <c r="H156" s="34" t="s">
        <v>214</v>
      </c>
      <c r="I156" s="45"/>
      <c r="J156" s="46"/>
      <c r="K156" s="46"/>
      <c r="L156" s="47"/>
      <c r="M156" s="47"/>
      <c r="N156" s="54"/>
      <c r="O156" s="49"/>
      <c r="P156" s="50"/>
      <c r="Q156" s="51"/>
      <c r="R156" s="51"/>
      <c r="S156" s="51"/>
      <c r="T156" s="51"/>
      <c r="U156" s="55"/>
      <c r="V156" s="53" t="str">
        <f t="shared" si="18"/>
        <v/>
      </c>
      <c r="W156" s="44"/>
      <c r="X156" t="s">
        <v>28</v>
      </c>
    </row>
    <row r="157" spans="2:24">
      <c r="B157" s="31" t="str">
        <f t="shared" si="19"/>
        <v/>
      </c>
      <c r="C157" s="31" t="str">
        <f t="shared" si="20"/>
        <v/>
      </c>
      <c r="D157" s="31" t="str">
        <f t="shared" si="15"/>
        <v>Y</v>
      </c>
      <c r="E157" s="31">
        <f t="shared" si="16"/>
        <v>0</v>
      </c>
      <c r="F157" s="32" t="str">
        <f t="shared" si="17"/>
        <v/>
      </c>
      <c r="G157" s="33" t="str">
        <f ca="1">IF(OR(P157=$N$2,P157=$N$3),IF(F157=ReleaseProgress!$G$2,0,IF(F157&gt;ReleaseProgress!$G$2,1,-1)),"")</f>
        <v/>
      </c>
      <c r="H157" s="34" t="s">
        <v>215</v>
      </c>
      <c r="I157" s="45"/>
      <c r="J157" s="46"/>
      <c r="K157" s="46"/>
      <c r="L157" s="47"/>
      <c r="M157" s="47"/>
      <c r="N157" s="54"/>
      <c r="O157" s="49"/>
      <c r="P157" s="50"/>
      <c r="Q157" s="51"/>
      <c r="R157" s="51"/>
      <c r="S157" s="51"/>
      <c r="T157" s="51"/>
      <c r="U157" s="55"/>
      <c r="V157" s="53" t="str">
        <f t="shared" si="18"/>
        <v/>
      </c>
      <c r="W157" s="44"/>
      <c r="X157" t="s">
        <v>28</v>
      </c>
    </row>
    <row r="158" spans="2:24">
      <c r="B158" s="31" t="str">
        <f t="shared" si="19"/>
        <v/>
      </c>
      <c r="C158" s="31" t="str">
        <f t="shared" si="20"/>
        <v/>
      </c>
      <c r="D158" s="31" t="str">
        <f t="shared" si="15"/>
        <v>Y</v>
      </c>
      <c r="E158" s="31">
        <f t="shared" si="16"/>
        <v>0</v>
      </c>
      <c r="F158" s="32" t="str">
        <f t="shared" si="17"/>
        <v/>
      </c>
      <c r="G158" s="33" t="str">
        <f ca="1">IF(OR(P158=$N$2,P158=$N$3),IF(F158=ReleaseProgress!$G$2,0,IF(F158&gt;ReleaseProgress!$G$2,1,-1)),"")</f>
        <v/>
      </c>
      <c r="H158" s="34" t="s">
        <v>216</v>
      </c>
      <c r="I158" s="45"/>
      <c r="J158" s="46"/>
      <c r="K158" s="46"/>
      <c r="L158" s="47"/>
      <c r="M158" s="47"/>
      <c r="N158" s="54"/>
      <c r="O158" s="49"/>
      <c r="P158" s="50"/>
      <c r="Q158" s="51"/>
      <c r="R158" s="51"/>
      <c r="S158" s="51"/>
      <c r="T158" s="51"/>
      <c r="U158" s="55"/>
      <c r="V158" s="53" t="str">
        <f t="shared" si="18"/>
        <v/>
      </c>
      <c r="W158" s="44"/>
      <c r="X158" t="s">
        <v>28</v>
      </c>
    </row>
    <row r="159" spans="2:24">
      <c r="B159" s="31" t="str">
        <f t="shared" si="19"/>
        <v/>
      </c>
      <c r="C159" s="31" t="str">
        <f t="shared" si="20"/>
        <v/>
      </c>
      <c r="D159" s="31" t="str">
        <f t="shared" si="15"/>
        <v>Y</v>
      </c>
      <c r="E159" s="31">
        <f t="shared" si="16"/>
        <v>0</v>
      </c>
      <c r="F159" s="32" t="str">
        <f t="shared" si="17"/>
        <v/>
      </c>
      <c r="G159" s="33" t="str">
        <f ca="1">IF(OR(P159=$N$2,P159=$N$3),IF(F159=ReleaseProgress!$G$2,0,IF(F159&gt;ReleaseProgress!$G$2,1,-1)),"")</f>
        <v/>
      </c>
      <c r="H159" s="34" t="s">
        <v>217</v>
      </c>
      <c r="I159" s="45"/>
      <c r="J159" s="46"/>
      <c r="K159" s="46"/>
      <c r="L159" s="47"/>
      <c r="M159" s="47"/>
      <c r="N159" s="54"/>
      <c r="O159" s="49"/>
      <c r="P159" s="50"/>
      <c r="Q159" s="51"/>
      <c r="R159" s="51"/>
      <c r="S159" s="51"/>
      <c r="T159" s="51"/>
      <c r="U159" s="55"/>
      <c r="V159" s="53" t="str">
        <f t="shared" si="18"/>
        <v/>
      </c>
      <c r="W159" s="44"/>
      <c r="X159" t="s">
        <v>28</v>
      </c>
    </row>
    <row r="160" spans="2:24">
      <c r="B160" s="31" t="str">
        <f t="shared" si="19"/>
        <v/>
      </c>
      <c r="C160" s="31" t="str">
        <f t="shared" si="20"/>
        <v/>
      </c>
      <c r="D160" s="31" t="str">
        <f t="shared" si="15"/>
        <v>Y</v>
      </c>
      <c r="E160" s="31">
        <f t="shared" si="16"/>
        <v>0</v>
      </c>
      <c r="F160" s="32" t="str">
        <f t="shared" si="17"/>
        <v/>
      </c>
      <c r="G160" s="33" t="str">
        <f ca="1">IF(OR(P160=$N$2,P160=$N$3),IF(F160=ReleaseProgress!$G$2,0,IF(F160&gt;ReleaseProgress!$G$2,1,-1)),"")</f>
        <v/>
      </c>
      <c r="H160" s="34" t="s">
        <v>218</v>
      </c>
      <c r="I160" s="45"/>
      <c r="J160" s="46"/>
      <c r="K160" s="46"/>
      <c r="L160" s="47"/>
      <c r="M160" s="47"/>
      <c r="N160" s="54"/>
      <c r="O160" s="49"/>
      <c r="P160" s="50"/>
      <c r="Q160" s="51"/>
      <c r="R160" s="51"/>
      <c r="S160" s="51"/>
      <c r="T160" s="51"/>
      <c r="U160" s="55"/>
      <c r="V160" s="53" t="str">
        <f t="shared" si="18"/>
        <v/>
      </c>
      <c r="W160" s="44"/>
      <c r="X160" t="s">
        <v>28</v>
      </c>
    </row>
    <row r="161" spans="2:24">
      <c r="B161" s="31" t="str">
        <f t="shared" si="19"/>
        <v/>
      </c>
      <c r="C161" s="31" t="str">
        <f t="shared" si="20"/>
        <v/>
      </c>
      <c r="D161" s="31" t="str">
        <f t="shared" si="15"/>
        <v>Y</v>
      </c>
      <c r="E161" s="31">
        <f t="shared" si="16"/>
        <v>0</v>
      </c>
      <c r="F161" s="32" t="str">
        <f t="shared" si="17"/>
        <v/>
      </c>
      <c r="G161" s="33" t="str">
        <f ca="1">IF(OR(P161=$N$2,P161=$N$3),IF(F161=ReleaseProgress!$G$2,0,IF(F161&gt;ReleaseProgress!$G$2,1,-1)),"")</f>
        <v/>
      </c>
      <c r="H161" s="34" t="s">
        <v>219</v>
      </c>
      <c r="I161" s="45"/>
      <c r="J161" s="46"/>
      <c r="K161" s="46"/>
      <c r="L161" s="47"/>
      <c r="M161" s="47"/>
      <c r="N161" s="54"/>
      <c r="O161" s="49"/>
      <c r="P161" s="50"/>
      <c r="Q161" s="51"/>
      <c r="R161" s="51"/>
      <c r="S161" s="51"/>
      <c r="T161" s="51"/>
      <c r="U161" s="55"/>
      <c r="V161" s="53" t="str">
        <f t="shared" si="18"/>
        <v/>
      </c>
      <c r="W161" s="44"/>
      <c r="X161" t="s">
        <v>28</v>
      </c>
    </row>
    <row r="162" spans="2:24">
      <c r="B162" s="31" t="str">
        <f t="shared" si="19"/>
        <v/>
      </c>
      <c r="C162" s="31" t="str">
        <f t="shared" si="20"/>
        <v/>
      </c>
      <c r="D162" s="31" t="str">
        <f t="shared" si="15"/>
        <v>Y</v>
      </c>
      <c r="E162" s="31">
        <f t="shared" si="16"/>
        <v>0</v>
      </c>
      <c r="F162" s="32" t="str">
        <f t="shared" si="17"/>
        <v/>
      </c>
      <c r="G162" s="33" t="str">
        <f ca="1">IF(OR(P162=$N$2,P162=$N$3),IF(F162=ReleaseProgress!$G$2,0,IF(F162&gt;ReleaseProgress!$G$2,1,-1)),"")</f>
        <v/>
      </c>
      <c r="H162" s="34" t="s">
        <v>220</v>
      </c>
      <c r="I162" s="45"/>
      <c r="J162" s="46"/>
      <c r="K162" s="46"/>
      <c r="L162" s="47"/>
      <c r="M162" s="47"/>
      <c r="N162" s="54"/>
      <c r="O162" s="49"/>
      <c r="P162" s="50"/>
      <c r="Q162" s="51"/>
      <c r="R162" s="51"/>
      <c r="S162" s="51"/>
      <c r="T162" s="51"/>
      <c r="U162" s="55"/>
      <c r="V162" s="53" t="str">
        <f t="shared" si="18"/>
        <v/>
      </c>
      <c r="W162" s="44"/>
      <c r="X162" t="s">
        <v>28</v>
      </c>
    </row>
    <row r="163" spans="2:24">
      <c r="B163" s="31" t="str">
        <f t="shared" si="19"/>
        <v/>
      </c>
      <c r="C163" s="31" t="str">
        <f t="shared" si="20"/>
        <v/>
      </c>
      <c r="D163" s="31" t="str">
        <f t="shared" si="15"/>
        <v>Y</v>
      </c>
      <c r="E163" s="31">
        <f t="shared" si="16"/>
        <v>0</v>
      </c>
      <c r="F163" s="32" t="str">
        <f t="shared" si="17"/>
        <v/>
      </c>
      <c r="G163" s="33" t="str">
        <f ca="1">IF(OR(P163=$N$2,P163=$N$3),IF(F163=ReleaseProgress!$G$2,0,IF(F163&gt;ReleaseProgress!$G$2,1,-1)),"")</f>
        <v/>
      </c>
      <c r="H163" s="34" t="s">
        <v>221</v>
      </c>
      <c r="I163" s="45"/>
      <c r="J163" s="46"/>
      <c r="K163" s="46"/>
      <c r="L163" s="47"/>
      <c r="M163" s="47"/>
      <c r="N163" s="54"/>
      <c r="O163" s="49"/>
      <c r="P163" s="50"/>
      <c r="Q163" s="51"/>
      <c r="R163" s="51"/>
      <c r="S163" s="51"/>
      <c r="T163" s="51"/>
      <c r="U163" s="55"/>
      <c r="V163" s="53" t="str">
        <f t="shared" si="18"/>
        <v/>
      </c>
      <c r="W163" s="44"/>
      <c r="X163" t="s">
        <v>28</v>
      </c>
    </row>
    <row r="164" spans="2:24">
      <c r="B164" s="31" t="str">
        <f t="shared" si="19"/>
        <v/>
      </c>
      <c r="C164" s="31" t="str">
        <f t="shared" si="20"/>
        <v/>
      </c>
      <c r="D164" s="31" t="str">
        <f t="shared" si="15"/>
        <v>Y</v>
      </c>
      <c r="E164" s="31">
        <f t="shared" si="16"/>
        <v>0</v>
      </c>
      <c r="F164" s="32" t="str">
        <f t="shared" si="17"/>
        <v/>
      </c>
      <c r="G164" s="33" t="str">
        <f ca="1">IF(OR(P164=$N$2,P164=$N$3),IF(F164=ReleaseProgress!$G$2,0,IF(F164&gt;ReleaseProgress!$G$2,1,-1)),"")</f>
        <v/>
      </c>
      <c r="H164" s="34" t="s">
        <v>222</v>
      </c>
      <c r="I164" s="45"/>
      <c r="J164" s="46"/>
      <c r="K164" s="46"/>
      <c r="L164" s="47"/>
      <c r="M164" s="47"/>
      <c r="N164" s="54"/>
      <c r="O164" s="49"/>
      <c r="P164" s="50"/>
      <c r="Q164" s="51"/>
      <c r="R164" s="51"/>
      <c r="S164" s="51"/>
      <c r="T164" s="51"/>
      <c r="U164" s="55"/>
      <c r="V164" s="53" t="str">
        <f t="shared" si="18"/>
        <v/>
      </c>
      <c r="W164" s="44"/>
      <c r="X164" t="s">
        <v>28</v>
      </c>
    </row>
    <row r="165" spans="2:24">
      <c r="B165" s="31" t="str">
        <f t="shared" si="19"/>
        <v/>
      </c>
      <c r="C165" s="31" t="str">
        <f t="shared" si="20"/>
        <v/>
      </c>
      <c r="D165" s="31" t="str">
        <f t="shared" si="15"/>
        <v>Y</v>
      </c>
      <c r="E165" s="31">
        <f t="shared" si="16"/>
        <v>0</v>
      </c>
      <c r="F165" s="32" t="str">
        <f t="shared" si="17"/>
        <v/>
      </c>
      <c r="G165" s="33" t="str">
        <f ca="1">IF(OR(P165=$N$2,P165=$N$3),IF(F165=ReleaseProgress!$G$2,0,IF(F165&gt;ReleaseProgress!$G$2,1,-1)),"")</f>
        <v/>
      </c>
      <c r="H165" s="34" t="s">
        <v>223</v>
      </c>
      <c r="I165" s="45"/>
      <c r="J165" s="46"/>
      <c r="K165" s="46"/>
      <c r="L165" s="47"/>
      <c r="M165" s="47"/>
      <c r="N165" s="54"/>
      <c r="O165" s="49"/>
      <c r="P165" s="50"/>
      <c r="Q165" s="51"/>
      <c r="R165" s="51"/>
      <c r="S165" s="51"/>
      <c r="T165" s="51"/>
      <c r="U165" s="55"/>
      <c r="V165" s="53" t="str">
        <f t="shared" si="18"/>
        <v/>
      </c>
      <c r="W165" s="44"/>
      <c r="X165" t="s">
        <v>28</v>
      </c>
    </row>
    <row r="166" spans="2:24">
      <c r="B166" s="31" t="str">
        <f t="shared" si="19"/>
        <v/>
      </c>
      <c r="C166" s="31" t="str">
        <f t="shared" si="20"/>
        <v/>
      </c>
      <c r="D166" s="31" t="str">
        <f t="shared" si="15"/>
        <v>Y</v>
      </c>
      <c r="E166" s="31">
        <f t="shared" si="16"/>
        <v>0</v>
      </c>
      <c r="F166" s="32" t="str">
        <f t="shared" si="17"/>
        <v/>
      </c>
      <c r="G166" s="33" t="str">
        <f ca="1">IF(OR(P166=$N$2,P166=$N$3),IF(F166=ReleaseProgress!$G$2,0,IF(F166&gt;ReleaseProgress!$G$2,1,-1)),"")</f>
        <v/>
      </c>
      <c r="H166" s="34" t="s">
        <v>224</v>
      </c>
      <c r="I166" s="45"/>
      <c r="J166" s="46"/>
      <c r="K166" s="46"/>
      <c r="L166" s="47"/>
      <c r="M166" s="47"/>
      <c r="N166" s="54"/>
      <c r="O166" s="49"/>
      <c r="P166" s="50"/>
      <c r="Q166" s="51"/>
      <c r="R166" s="51"/>
      <c r="S166" s="51"/>
      <c r="T166" s="51"/>
      <c r="U166" s="55"/>
      <c r="V166" s="53" t="str">
        <f t="shared" si="18"/>
        <v/>
      </c>
      <c r="W166" s="44"/>
      <c r="X166" t="s">
        <v>28</v>
      </c>
    </row>
    <row r="167" spans="2:24">
      <c r="B167" s="31" t="str">
        <f t="shared" si="19"/>
        <v/>
      </c>
      <c r="C167" s="31" t="str">
        <f t="shared" si="20"/>
        <v/>
      </c>
      <c r="D167" s="31" t="str">
        <f t="shared" si="15"/>
        <v>Y</v>
      </c>
      <c r="E167" s="31">
        <f t="shared" si="16"/>
        <v>0</v>
      </c>
      <c r="F167" s="32" t="str">
        <f t="shared" si="17"/>
        <v/>
      </c>
      <c r="G167" s="33" t="str">
        <f ca="1">IF(OR(P167=$N$2,P167=$N$3),IF(F167=ReleaseProgress!$G$2,0,IF(F167&gt;ReleaseProgress!$G$2,1,-1)),"")</f>
        <v/>
      </c>
      <c r="H167" s="34" t="s">
        <v>225</v>
      </c>
      <c r="I167" s="45"/>
      <c r="J167" s="46"/>
      <c r="K167" s="46"/>
      <c r="L167" s="47"/>
      <c r="M167" s="47"/>
      <c r="N167" s="54"/>
      <c r="O167" s="49"/>
      <c r="P167" s="50"/>
      <c r="Q167" s="51"/>
      <c r="R167" s="51"/>
      <c r="S167" s="51"/>
      <c r="T167" s="51"/>
      <c r="U167" s="55"/>
      <c r="V167" s="53" t="str">
        <f t="shared" si="18"/>
        <v/>
      </c>
      <c r="W167" s="44"/>
      <c r="X167" t="s">
        <v>28</v>
      </c>
    </row>
    <row r="168" spans="2:24">
      <c r="B168" s="31" t="str">
        <f t="shared" si="19"/>
        <v/>
      </c>
      <c r="C168" s="31" t="str">
        <f t="shared" si="20"/>
        <v/>
      </c>
      <c r="D168" s="31" t="str">
        <f t="shared" si="15"/>
        <v>Y</v>
      </c>
      <c r="E168" s="31">
        <f t="shared" si="16"/>
        <v>0</v>
      </c>
      <c r="F168" s="32" t="str">
        <f t="shared" si="17"/>
        <v/>
      </c>
      <c r="G168" s="33" t="str">
        <f ca="1">IF(OR(P168=$N$2,P168=$N$3),IF(F168=ReleaseProgress!$G$2,0,IF(F168&gt;ReleaseProgress!$G$2,1,-1)),"")</f>
        <v/>
      </c>
      <c r="H168" s="34" t="s">
        <v>226</v>
      </c>
      <c r="I168" s="45"/>
      <c r="J168" s="46"/>
      <c r="K168" s="46"/>
      <c r="L168" s="47"/>
      <c r="M168" s="47"/>
      <c r="N168" s="54"/>
      <c r="O168" s="49"/>
      <c r="P168" s="50"/>
      <c r="Q168" s="51"/>
      <c r="R168" s="51"/>
      <c r="S168" s="51"/>
      <c r="T168" s="51"/>
      <c r="U168" s="55"/>
      <c r="V168" s="53" t="str">
        <f t="shared" si="18"/>
        <v/>
      </c>
      <c r="W168" s="44"/>
      <c r="X168" t="s">
        <v>28</v>
      </c>
    </row>
    <row r="169" spans="2:24">
      <c r="B169" s="31" t="str">
        <f t="shared" si="19"/>
        <v/>
      </c>
      <c r="C169" s="31" t="str">
        <f t="shared" si="20"/>
        <v/>
      </c>
      <c r="D169" s="31" t="str">
        <f t="shared" si="15"/>
        <v>Y</v>
      </c>
      <c r="E169" s="31">
        <f t="shared" si="16"/>
        <v>0</v>
      </c>
      <c r="F169" s="32" t="str">
        <f t="shared" si="17"/>
        <v/>
      </c>
      <c r="G169" s="33" t="str">
        <f ca="1">IF(OR(P169=$N$2,P169=$N$3),IF(F169=ReleaseProgress!$G$2,0,IF(F169&gt;ReleaseProgress!$G$2,1,-1)),"")</f>
        <v/>
      </c>
      <c r="H169" s="34" t="s">
        <v>227</v>
      </c>
      <c r="I169" s="45"/>
      <c r="J169" s="46"/>
      <c r="K169" s="46"/>
      <c r="L169" s="47"/>
      <c r="M169" s="47"/>
      <c r="N169" s="54"/>
      <c r="O169" s="49"/>
      <c r="P169" s="50"/>
      <c r="Q169" s="51"/>
      <c r="R169" s="51"/>
      <c r="S169" s="51"/>
      <c r="T169" s="51"/>
      <c r="U169" s="55"/>
      <c r="V169" s="53" t="str">
        <f t="shared" si="18"/>
        <v/>
      </c>
      <c r="W169" s="44"/>
      <c r="X169" t="s">
        <v>28</v>
      </c>
    </row>
    <row r="170" spans="2:24">
      <c r="B170" s="31" t="str">
        <f t="shared" si="19"/>
        <v/>
      </c>
      <c r="C170" s="31" t="str">
        <f t="shared" si="20"/>
        <v/>
      </c>
      <c r="D170" s="31" t="str">
        <f t="shared" si="15"/>
        <v>Y</v>
      </c>
      <c r="E170" s="31">
        <f t="shared" si="16"/>
        <v>0</v>
      </c>
      <c r="F170" s="32" t="str">
        <f t="shared" si="17"/>
        <v/>
      </c>
      <c r="G170" s="33" t="str">
        <f ca="1">IF(OR(P170=$N$2,P170=$N$3),IF(F170=ReleaseProgress!$G$2,0,IF(F170&gt;ReleaseProgress!$G$2,1,-1)),"")</f>
        <v/>
      </c>
      <c r="H170" s="34" t="s">
        <v>228</v>
      </c>
      <c r="I170" s="45"/>
      <c r="J170" s="46"/>
      <c r="K170" s="46"/>
      <c r="L170" s="47"/>
      <c r="M170" s="47"/>
      <c r="N170" s="54"/>
      <c r="O170" s="49"/>
      <c r="P170" s="50"/>
      <c r="Q170" s="51"/>
      <c r="R170" s="51"/>
      <c r="S170" s="51"/>
      <c r="T170" s="51"/>
      <c r="U170" s="55"/>
      <c r="V170" s="53" t="str">
        <f t="shared" si="18"/>
        <v/>
      </c>
      <c r="W170" s="44"/>
      <c r="X170" t="s">
        <v>28</v>
      </c>
    </row>
    <row r="171" spans="2:24">
      <c r="B171" s="31" t="str">
        <f t="shared" si="19"/>
        <v/>
      </c>
      <c r="C171" s="31" t="str">
        <f t="shared" si="20"/>
        <v/>
      </c>
      <c r="D171" s="31" t="str">
        <f t="shared" si="15"/>
        <v>Y</v>
      </c>
      <c r="E171" s="31">
        <f t="shared" si="16"/>
        <v>0</v>
      </c>
      <c r="F171" s="32" t="str">
        <f t="shared" si="17"/>
        <v/>
      </c>
      <c r="G171" s="33" t="str">
        <f ca="1">IF(OR(P171=$N$2,P171=$N$3),IF(F171=ReleaseProgress!$G$2,0,IF(F171&gt;ReleaseProgress!$G$2,1,-1)),"")</f>
        <v/>
      </c>
      <c r="H171" s="34" t="s">
        <v>229</v>
      </c>
      <c r="I171" s="45"/>
      <c r="J171" s="46"/>
      <c r="K171" s="46"/>
      <c r="L171" s="47"/>
      <c r="M171" s="47"/>
      <c r="N171" s="54"/>
      <c r="O171" s="49"/>
      <c r="P171" s="50"/>
      <c r="Q171" s="51"/>
      <c r="R171" s="51"/>
      <c r="S171" s="51"/>
      <c r="T171" s="51"/>
      <c r="U171" s="55"/>
      <c r="V171" s="53" t="str">
        <f t="shared" si="18"/>
        <v/>
      </c>
      <c r="W171" s="44"/>
      <c r="X171" t="s">
        <v>28</v>
      </c>
    </row>
    <row r="172" spans="2:24">
      <c r="B172" s="31" t="str">
        <f t="shared" si="19"/>
        <v/>
      </c>
      <c r="C172" s="31" t="str">
        <f t="shared" si="20"/>
        <v/>
      </c>
      <c r="D172" s="31" t="str">
        <f t="shared" si="15"/>
        <v>Y</v>
      </c>
      <c r="E172" s="31">
        <f t="shared" si="16"/>
        <v>0</v>
      </c>
      <c r="F172" s="32" t="str">
        <f t="shared" si="17"/>
        <v/>
      </c>
      <c r="G172" s="33" t="str">
        <f ca="1">IF(OR(P172=$N$2,P172=$N$3),IF(F172=ReleaseProgress!$G$2,0,IF(F172&gt;ReleaseProgress!$G$2,1,-1)),"")</f>
        <v/>
      </c>
      <c r="H172" s="34" t="s">
        <v>230</v>
      </c>
      <c r="I172" s="45"/>
      <c r="J172" s="46"/>
      <c r="K172" s="46"/>
      <c r="L172" s="47"/>
      <c r="M172" s="47"/>
      <c r="N172" s="54"/>
      <c r="O172" s="49"/>
      <c r="P172" s="50"/>
      <c r="Q172" s="51"/>
      <c r="R172" s="51"/>
      <c r="S172" s="51"/>
      <c r="T172" s="51"/>
      <c r="U172" s="55"/>
      <c r="V172" s="53" t="str">
        <f t="shared" si="18"/>
        <v/>
      </c>
      <c r="W172" s="44"/>
      <c r="X172" t="s">
        <v>28</v>
      </c>
    </row>
    <row r="173" spans="2:24">
      <c r="B173" s="31" t="str">
        <f t="shared" si="19"/>
        <v/>
      </c>
      <c r="C173" s="31" t="str">
        <f t="shared" si="20"/>
        <v/>
      </c>
      <c r="D173" s="31" t="str">
        <f t="shared" si="15"/>
        <v>Y</v>
      </c>
      <c r="E173" s="31">
        <f t="shared" si="16"/>
        <v>0</v>
      </c>
      <c r="F173" s="32" t="str">
        <f t="shared" si="17"/>
        <v/>
      </c>
      <c r="G173" s="33" t="str">
        <f ca="1">IF(OR(P173=$N$2,P173=$N$3),IF(F173=ReleaseProgress!$G$2,0,IF(F173&gt;ReleaseProgress!$G$2,1,-1)),"")</f>
        <v/>
      </c>
      <c r="H173" s="34" t="s">
        <v>231</v>
      </c>
      <c r="I173" s="45"/>
      <c r="J173" s="46"/>
      <c r="K173" s="46"/>
      <c r="L173" s="47"/>
      <c r="M173" s="47"/>
      <c r="N173" s="54"/>
      <c r="O173" s="49"/>
      <c r="P173" s="50"/>
      <c r="Q173" s="51"/>
      <c r="R173" s="51"/>
      <c r="S173" s="51"/>
      <c r="T173" s="51"/>
      <c r="U173" s="55"/>
      <c r="V173" s="53" t="str">
        <f t="shared" si="18"/>
        <v/>
      </c>
      <c r="W173" s="44"/>
      <c r="X173" t="s">
        <v>28</v>
      </c>
    </row>
    <row r="174" spans="2:24">
      <c r="B174" s="31" t="str">
        <f t="shared" si="19"/>
        <v/>
      </c>
      <c r="C174" s="31" t="str">
        <f t="shared" si="20"/>
        <v/>
      </c>
      <c r="D174" s="31" t="str">
        <f t="shared" si="15"/>
        <v>Y</v>
      </c>
      <c r="E174" s="31">
        <f t="shared" si="16"/>
        <v>0</v>
      </c>
      <c r="F174" s="32" t="str">
        <f t="shared" si="17"/>
        <v/>
      </c>
      <c r="G174" s="33" t="str">
        <f ca="1">IF(OR(P174=$N$2,P174=$N$3),IF(F174=ReleaseProgress!$G$2,0,IF(F174&gt;ReleaseProgress!$G$2,1,-1)),"")</f>
        <v/>
      </c>
      <c r="H174" s="34" t="s">
        <v>232</v>
      </c>
      <c r="I174" s="45"/>
      <c r="J174" s="46"/>
      <c r="K174" s="46"/>
      <c r="L174" s="47"/>
      <c r="M174" s="47"/>
      <c r="N174" s="54"/>
      <c r="O174" s="49"/>
      <c r="P174" s="50"/>
      <c r="Q174" s="51"/>
      <c r="R174" s="51"/>
      <c r="S174" s="51"/>
      <c r="T174" s="51"/>
      <c r="U174" s="55"/>
      <c r="V174" s="53" t="str">
        <f t="shared" si="18"/>
        <v/>
      </c>
      <c r="W174" s="44"/>
      <c r="X174" t="s">
        <v>28</v>
      </c>
    </row>
    <row r="175" spans="2:24">
      <c r="B175" s="31" t="str">
        <f t="shared" si="19"/>
        <v/>
      </c>
      <c r="C175" s="31" t="str">
        <f t="shared" si="20"/>
        <v/>
      </c>
      <c r="D175" s="31" t="str">
        <f t="shared" si="15"/>
        <v>Y</v>
      </c>
      <c r="E175" s="31">
        <f t="shared" si="16"/>
        <v>0</v>
      </c>
      <c r="F175" s="32" t="str">
        <f t="shared" si="17"/>
        <v/>
      </c>
      <c r="G175" s="33" t="str">
        <f ca="1">IF(OR(P175=$N$2,P175=$N$3),IF(F175=ReleaseProgress!$G$2,0,IF(F175&gt;ReleaseProgress!$G$2,1,-1)),"")</f>
        <v/>
      </c>
      <c r="H175" s="34" t="s">
        <v>233</v>
      </c>
      <c r="I175" s="45"/>
      <c r="J175" s="46"/>
      <c r="K175" s="46"/>
      <c r="L175" s="47"/>
      <c r="M175" s="47"/>
      <c r="N175" s="54"/>
      <c r="O175" s="49"/>
      <c r="P175" s="50"/>
      <c r="Q175" s="51"/>
      <c r="R175" s="51"/>
      <c r="S175" s="51"/>
      <c r="T175" s="51"/>
      <c r="U175" s="55"/>
      <c r="V175" s="53" t="str">
        <f t="shared" si="18"/>
        <v/>
      </c>
      <c r="W175" s="44"/>
      <c r="X175" t="s">
        <v>28</v>
      </c>
    </row>
    <row r="176" spans="2:24">
      <c r="B176" s="31" t="str">
        <f t="shared" si="19"/>
        <v/>
      </c>
      <c r="C176" s="31" t="str">
        <f t="shared" si="20"/>
        <v/>
      </c>
      <c r="D176" s="31" t="str">
        <f t="shared" si="15"/>
        <v>Y</v>
      </c>
      <c r="E176" s="31">
        <f t="shared" si="16"/>
        <v>0</v>
      </c>
      <c r="F176" s="32" t="str">
        <f t="shared" si="17"/>
        <v/>
      </c>
      <c r="G176" s="33" t="str">
        <f ca="1">IF(OR(P176=$N$2,P176=$N$3),IF(F176=ReleaseProgress!$G$2,0,IF(F176&gt;ReleaseProgress!$G$2,1,-1)),"")</f>
        <v/>
      </c>
      <c r="H176" s="34" t="s">
        <v>234</v>
      </c>
      <c r="I176" s="45"/>
      <c r="J176" s="46"/>
      <c r="K176" s="46"/>
      <c r="L176" s="47"/>
      <c r="M176" s="47"/>
      <c r="N176" s="54"/>
      <c r="O176" s="49"/>
      <c r="P176" s="50"/>
      <c r="Q176" s="51"/>
      <c r="R176" s="51"/>
      <c r="S176" s="51"/>
      <c r="T176" s="51"/>
      <c r="U176" s="55"/>
      <c r="V176" s="53" t="str">
        <f t="shared" si="18"/>
        <v/>
      </c>
      <c r="W176" s="44"/>
      <c r="X176" t="s">
        <v>28</v>
      </c>
    </row>
    <row r="177" spans="2:24">
      <c r="B177" s="31" t="str">
        <f t="shared" si="19"/>
        <v/>
      </c>
      <c r="C177" s="31" t="str">
        <f t="shared" si="20"/>
        <v/>
      </c>
      <c r="D177" s="31" t="str">
        <f t="shared" si="15"/>
        <v>Y</v>
      </c>
      <c r="E177" s="31">
        <f t="shared" si="16"/>
        <v>0</v>
      </c>
      <c r="F177" s="32" t="str">
        <f t="shared" si="17"/>
        <v/>
      </c>
      <c r="G177" s="33" t="str">
        <f ca="1">IF(OR(P177=$N$2,P177=$N$3),IF(F177=ReleaseProgress!$G$2,0,IF(F177&gt;ReleaseProgress!$G$2,1,-1)),"")</f>
        <v/>
      </c>
      <c r="H177" s="34" t="s">
        <v>235</v>
      </c>
      <c r="I177" s="45"/>
      <c r="J177" s="46"/>
      <c r="K177" s="46"/>
      <c r="L177" s="47"/>
      <c r="M177" s="47"/>
      <c r="N177" s="54"/>
      <c r="O177" s="49"/>
      <c r="P177" s="50"/>
      <c r="Q177" s="51"/>
      <c r="R177" s="51"/>
      <c r="S177" s="51"/>
      <c r="T177" s="51"/>
      <c r="U177" s="55"/>
      <c r="V177" s="53" t="str">
        <f t="shared" si="18"/>
        <v/>
      </c>
      <c r="W177" s="44"/>
      <c r="X177" t="s">
        <v>28</v>
      </c>
    </row>
    <row r="178" spans="2:24">
      <c r="B178" s="31" t="str">
        <f t="shared" si="19"/>
        <v/>
      </c>
      <c r="C178" s="31" t="str">
        <f t="shared" si="20"/>
        <v/>
      </c>
      <c r="D178" s="31" t="str">
        <f t="shared" si="15"/>
        <v>Y</v>
      </c>
      <c r="E178" s="31">
        <f t="shared" si="16"/>
        <v>0</v>
      </c>
      <c r="F178" s="32" t="str">
        <f t="shared" si="17"/>
        <v/>
      </c>
      <c r="G178" s="33" t="str">
        <f ca="1">IF(OR(P178=$N$2,P178=$N$3),IF(F178=ReleaseProgress!$G$2,0,IF(F178&gt;ReleaseProgress!$G$2,1,-1)),"")</f>
        <v/>
      </c>
      <c r="H178" s="34" t="s">
        <v>236</v>
      </c>
      <c r="I178" s="45"/>
      <c r="J178" s="46"/>
      <c r="K178" s="46"/>
      <c r="L178" s="47"/>
      <c r="M178" s="47"/>
      <c r="N178" s="54"/>
      <c r="O178" s="49"/>
      <c r="P178" s="50"/>
      <c r="Q178" s="51"/>
      <c r="R178" s="51"/>
      <c r="S178" s="51"/>
      <c r="T178" s="51"/>
      <c r="U178" s="55"/>
      <c r="V178" s="53" t="str">
        <f t="shared" si="18"/>
        <v/>
      </c>
      <c r="W178" s="44"/>
      <c r="X178" t="s">
        <v>28</v>
      </c>
    </row>
    <row r="179" spans="2:24">
      <c r="B179" s="31" t="str">
        <f t="shared" si="19"/>
        <v/>
      </c>
      <c r="C179" s="31" t="str">
        <f t="shared" si="20"/>
        <v/>
      </c>
      <c r="D179" s="31" t="str">
        <f t="shared" si="15"/>
        <v>Y</v>
      </c>
      <c r="E179" s="31">
        <f t="shared" si="16"/>
        <v>0</v>
      </c>
      <c r="F179" s="32" t="str">
        <f t="shared" si="17"/>
        <v/>
      </c>
      <c r="G179" s="33" t="str">
        <f ca="1">IF(OR(P179=$N$2,P179=$N$3),IF(F179=ReleaseProgress!$G$2,0,IF(F179&gt;ReleaseProgress!$G$2,1,-1)),"")</f>
        <v/>
      </c>
      <c r="H179" s="34" t="s">
        <v>237</v>
      </c>
      <c r="I179" s="45"/>
      <c r="J179" s="46"/>
      <c r="K179" s="46"/>
      <c r="L179" s="47"/>
      <c r="M179" s="47"/>
      <c r="N179" s="54"/>
      <c r="O179" s="49"/>
      <c r="P179" s="50"/>
      <c r="Q179" s="51"/>
      <c r="R179" s="51"/>
      <c r="S179" s="51"/>
      <c r="T179" s="51"/>
      <c r="U179" s="55"/>
      <c r="V179" s="53" t="str">
        <f t="shared" si="18"/>
        <v/>
      </c>
      <c r="W179" s="44"/>
      <c r="X179" t="s">
        <v>28</v>
      </c>
    </row>
    <row r="180" spans="2:24">
      <c r="B180" s="31" t="str">
        <f t="shared" si="19"/>
        <v/>
      </c>
      <c r="C180" s="31" t="str">
        <f t="shared" si="20"/>
        <v/>
      </c>
      <c r="D180" s="31" t="str">
        <f t="shared" si="15"/>
        <v>Y</v>
      </c>
      <c r="E180" s="31">
        <f t="shared" si="16"/>
        <v>0</v>
      </c>
      <c r="F180" s="32" t="str">
        <f t="shared" si="17"/>
        <v/>
      </c>
      <c r="G180" s="33" t="str">
        <f ca="1">IF(OR(P180=$N$2,P180=$N$3),IF(F180=ReleaseProgress!$G$2,0,IF(F180&gt;ReleaseProgress!$G$2,1,-1)),"")</f>
        <v/>
      </c>
      <c r="H180" s="34" t="s">
        <v>238</v>
      </c>
      <c r="I180" s="45"/>
      <c r="J180" s="46"/>
      <c r="K180" s="46"/>
      <c r="L180" s="47"/>
      <c r="M180" s="47"/>
      <c r="N180" s="54"/>
      <c r="O180" s="49"/>
      <c r="P180" s="50"/>
      <c r="Q180" s="51"/>
      <c r="R180" s="51"/>
      <c r="S180" s="51"/>
      <c r="T180" s="51"/>
      <c r="U180" s="55"/>
      <c r="V180" s="53" t="str">
        <f t="shared" si="18"/>
        <v/>
      </c>
      <c r="W180" s="44"/>
      <c r="X180" t="s">
        <v>28</v>
      </c>
    </row>
    <row r="181" spans="2:24">
      <c r="B181" s="31" t="str">
        <f t="shared" si="19"/>
        <v/>
      </c>
      <c r="C181" s="31" t="str">
        <f t="shared" si="20"/>
        <v/>
      </c>
      <c r="D181" s="31" t="str">
        <f t="shared" si="15"/>
        <v>Y</v>
      </c>
      <c r="E181" s="31">
        <f t="shared" si="16"/>
        <v>0</v>
      </c>
      <c r="F181" s="32" t="str">
        <f t="shared" si="17"/>
        <v/>
      </c>
      <c r="G181" s="33" t="str">
        <f ca="1">IF(OR(P181=$N$2,P181=$N$3),IF(F181=ReleaseProgress!$G$2,0,IF(F181&gt;ReleaseProgress!$G$2,1,-1)),"")</f>
        <v/>
      </c>
      <c r="H181" s="34" t="s">
        <v>239</v>
      </c>
      <c r="I181" s="45"/>
      <c r="J181" s="46"/>
      <c r="K181" s="46"/>
      <c r="L181" s="47"/>
      <c r="M181" s="47"/>
      <c r="N181" s="54"/>
      <c r="O181" s="49"/>
      <c r="P181" s="50"/>
      <c r="Q181" s="51"/>
      <c r="R181" s="51"/>
      <c r="S181" s="51"/>
      <c r="T181" s="51"/>
      <c r="U181" s="55"/>
      <c r="V181" s="53" t="str">
        <f t="shared" si="18"/>
        <v/>
      </c>
      <c r="W181" s="44"/>
      <c r="X181" t="s">
        <v>28</v>
      </c>
    </row>
    <row r="182" spans="2:24">
      <c r="B182" s="31" t="str">
        <f t="shared" si="19"/>
        <v/>
      </c>
      <c r="C182" s="31" t="str">
        <f t="shared" si="20"/>
        <v/>
      </c>
      <c r="D182" s="31" t="str">
        <f t="shared" si="15"/>
        <v>Y</v>
      </c>
      <c r="E182" s="31">
        <f t="shared" si="16"/>
        <v>0</v>
      </c>
      <c r="F182" s="32" t="str">
        <f t="shared" si="17"/>
        <v/>
      </c>
      <c r="G182" s="33" t="str">
        <f ca="1">IF(OR(P182=$N$2,P182=$N$3),IF(F182=ReleaseProgress!$G$2,0,IF(F182&gt;ReleaseProgress!$G$2,1,-1)),"")</f>
        <v/>
      </c>
      <c r="H182" s="34" t="s">
        <v>240</v>
      </c>
      <c r="I182" s="45"/>
      <c r="J182" s="46"/>
      <c r="K182" s="46"/>
      <c r="L182" s="47"/>
      <c r="M182" s="47"/>
      <c r="N182" s="54"/>
      <c r="O182" s="49"/>
      <c r="P182" s="50"/>
      <c r="Q182" s="51"/>
      <c r="R182" s="51"/>
      <c r="S182" s="51"/>
      <c r="T182" s="51"/>
      <c r="U182" s="55"/>
      <c r="V182" s="53" t="str">
        <f t="shared" si="18"/>
        <v/>
      </c>
      <c r="W182" s="44"/>
      <c r="X182" t="s">
        <v>28</v>
      </c>
    </row>
    <row r="183" spans="2:24">
      <c r="B183" s="31" t="str">
        <f t="shared" si="19"/>
        <v/>
      </c>
      <c r="C183" s="31" t="str">
        <f t="shared" si="20"/>
        <v/>
      </c>
      <c r="D183" s="31" t="str">
        <f t="shared" si="15"/>
        <v>Y</v>
      </c>
      <c r="E183" s="31">
        <f t="shared" si="16"/>
        <v>0</v>
      </c>
      <c r="F183" s="32" t="str">
        <f t="shared" si="17"/>
        <v/>
      </c>
      <c r="G183" s="33" t="str">
        <f ca="1">IF(OR(P183=$N$2,P183=$N$3),IF(F183=ReleaseProgress!$G$2,0,IF(F183&gt;ReleaseProgress!$G$2,1,-1)),"")</f>
        <v/>
      </c>
      <c r="H183" s="34" t="s">
        <v>241</v>
      </c>
      <c r="I183" s="45"/>
      <c r="J183" s="46"/>
      <c r="K183" s="46"/>
      <c r="L183" s="47"/>
      <c r="M183" s="47"/>
      <c r="N183" s="54"/>
      <c r="O183" s="49"/>
      <c r="P183" s="50"/>
      <c r="Q183" s="51"/>
      <c r="R183" s="51"/>
      <c r="S183" s="51"/>
      <c r="T183" s="51"/>
      <c r="U183" s="55"/>
      <c r="V183" s="53" t="str">
        <f t="shared" si="18"/>
        <v/>
      </c>
      <c r="W183" s="44"/>
      <c r="X183" t="s">
        <v>28</v>
      </c>
    </row>
    <row r="184" spans="2:24">
      <c r="B184" s="31" t="str">
        <f t="shared" si="19"/>
        <v/>
      </c>
      <c r="C184" s="31" t="str">
        <f t="shared" si="20"/>
        <v/>
      </c>
      <c r="D184" s="31" t="str">
        <f t="shared" si="15"/>
        <v>Y</v>
      </c>
      <c r="E184" s="31">
        <f t="shared" si="16"/>
        <v>0</v>
      </c>
      <c r="F184" s="32" t="str">
        <f t="shared" si="17"/>
        <v/>
      </c>
      <c r="G184" s="33" t="str">
        <f ca="1">IF(OR(P184=$N$2,P184=$N$3),IF(F184=ReleaseProgress!$G$2,0,IF(F184&gt;ReleaseProgress!$G$2,1,-1)),"")</f>
        <v/>
      </c>
      <c r="H184" s="34" t="s">
        <v>242</v>
      </c>
      <c r="I184" s="45"/>
      <c r="J184" s="46"/>
      <c r="K184" s="46"/>
      <c r="L184" s="47"/>
      <c r="M184" s="47"/>
      <c r="N184" s="54"/>
      <c r="O184" s="49"/>
      <c r="P184" s="50"/>
      <c r="Q184" s="51"/>
      <c r="R184" s="51"/>
      <c r="S184" s="51"/>
      <c r="T184" s="51"/>
      <c r="U184" s="55"/>
      <c r="V184" s="53" t="str">
        <f t="shared" si="18"/>
        <v/>
      </c>
      <c r="W184" s="44"/>
      <c r="X184" t="s">
        <v>28</v>
      </c>
    </row>
    <row r="185" spans="2:24">
      <c r="B185" s="31" t="str">
        <f t="shared" si="19"/>
        <v/>
      </c>
      <c r="C185" s="31" t="str">
        <f t="shared" si="20"/>
        <v/>
      </c>
      <c r="D185" s="31" t="str">
        <f t="shared" si="15"/>
        <v>Y</v>
      </c>
      <c r="E185" s="31">
        <f t="shared" si="16"/>
        <v>0</v>
      </c>
      <c r="F185" s="32" t="str">
        <f t="shared" si="17"/>
        <v/>
      </c>
      <c r="G185" s="33" t="str">
        <f ca="1">IF(OR(P185=$N$2,P185=$N$3),IF(F185=ReleaseProgress!$G$2,0,IF(F185&gt;ReleaseProgress!$G$2,1,-1)),"")</f>
        <v/>
      </c>
      <c r="H185" s="34" t="s">
        <v>243</v>
      </c>
      <c r="I185" s="45"/>
      <c r="J185" s="46"/>
      <c r="K185" s="46"/>
      <c r="L185" s="47"/>
      <c r="M185" s="47"/>
      <c r="N185" s="54"/>
      <c r="O185" s="49"/>
      <c r="P185" s="50"/>
      <c r="Q185" s="51"/>
      <c r="R185" s="51"/>
      <c r="S185" s="51"/>
      <c r="T185" s="51"/>
      <c r="U185" s="55"/>
      <c r="V185" s="53" t="str">
        <f t="shared" si="18"/>
        <v/>
      </c>
      <c r="W185" s="44"/>
      <c r="X185" t="s">
        <v>28</v>
      </c>
    </row>
    <row r="186" spans="2:24">
      <c r="B186" s="31" t="str">
        <f t="shared" si="19"/>
        <v/>
      </c>
      <c r="C186" s="31" t="str">
        <f t="shared" si="20"/>
        <v/>
      </c>
      <c r="D186" s="31" t="str">
        <f t="shared" si="15"/>
        <v>Y</v>
      </c>
      <c r="E186" s="31">
        <f t="shared" si="16"/>
        <v>0</v>
      </c>
      <c r="F186" s="32" t="str">
        <f t="shared" si="17"/>
        <v/>
      </c>
      <c r="G186" s="33" t="str">
        <f ca="1">IF(OR(P186=$N$2,P186=$N$3),IF(F186=ReleaseProgress!$G$2,0,IF(F186&gt;ReleaseProgress!$G$2,1,-1)),"")</f>
        <v/>
      </c>
      <c r="H186" s="34" t="s">
        <v>244</v>
      </c>
      <c r="I186" s="45"/>
      <c r="J186" s="46"/>
      <c r="K186" s="46"/>
      <c r="L186" s="47"/>
      <c r="M186" s="47"/>
      <c r="N186" s="54"/>
      <c r="O186" s="49"/>
      <c r="P186" s="50"/>
      <c r="Q186" s="51"/>
      <c r="R186" s="51"/>
      <c r="S186" s="51"/>
      <c r="T186" s="51"/>
      <c r="U186" s="55"/>
      <c r="V186" s="53" t="str">
        <f t="shared" si="18"/>
        <v/>
      </c>
      <c r="W186" s="44"/>
      <c r="X186" t="s">
        <v>28</v>
      </c>
    </row>
    <row r="187" spans="2:24">
      <c r="B187" s="31" t="str">
        <f t="shared" si="19"/>
        <v/>
      </c>
      <c r="C187" s="31" t="str">
        <f t="shared" si="20"/>
        <v/>
      </c>
      <c r="D187" s="31" t="str">
        <f t="shared" si="15"/>
        <v>Y</v>
      </c>
      <c r="E187" s="31">
        <f t="shared" si="16"/>
        <v>0</v>
      </c>
      <c r="F187" s="32" t="str">
        <f t="shared" si="17"/>
        <v/>
      </c>
      <c r="G187" s="33" t="str">
        <f ca="1">IF(OR(P187=$N$2,P187=$N$3),IF(F187=ReleaseProgress!$G$2,0,IF(F187&gt;ReleaseProgress!$G$2,1,-1)),"")</f>
        <v/>
      </c>
      <c r="H187" s="34" t="s">
        <v>245</v>
      </c>
      <c r="I187" s="45"/>
      <c r="J187" s="46"/>
      <c r="K187" s="46"/>
      <c r="L187" s="47"/>
      <c r="M187" s="47"/>
      <c r="N187" s="54"/>
      <c r="O187" s="49"/>
      <c r="P187" s="50"/>
      <c r="Q187" s="51"/>
      <c r="R187" s="51"/>
      <c r="S187" s="51"/>
      <c r="T187" s="51"/>
      <c r="U187" s="55"/>
      <c r="V187" s="53" t="str">
        <f t="shared" si="18"/>
        <v/>
      </c>
      <c r="W187" s="44"/>
      <c r="X187" t="s">
        <v>28</v>
      </c>
    </row>
    <row r="188" spans="2:24">
      <c r="B188" s="31" t="str">
        <f t="shared" si="19"/>
        <v/>
      </c>
      <c r="C188" s="31" t="str">
        <f t="shared" si="20"/>
        <v/>
      </c>
      <c r="D188" s="31" t="str">
        <f t="shared" si="15"/>
        <v>Y</v>
      </c>
      <c r="E188" s="31">
        <f t="shared" si="16"/>
        <v>0</v>
      </c>
      <c r="F188" s="32" t="str">
        <f t="shared" si="17"/>
        <v/>
      </c>
      <c r="G188" s="33" t="str">
        <f ca="1">IF(OR(P188=$N$2,P188=$N$3),IF(F188=ReleaseProgress!$G$2,0,IF(F188&gt;ReleaseProgress!$G$2,1,-1)),"")</f>
        <v/>
      </c>
      <c r="H188" s="34" t="s">
        <v>246</v>
      </c>
      <c r="I188" s="45"/>
      <c r="J188" s="46"/>
      <c r="K188" s="46"/>
      <c r="L188" s="47"/>
      <c r="M188" s="47"/>
      <c r="N188" s="54"/>
      <c r="O188" s="49"/>
      <c r="P188" s="50"/>
      <c r="Q188" s="51"/>
      <c r="R188" s="51"/>
      <c r="S188" s="51"/>
      <c r="T188" s="51"/>
      <c r="U188" s="55"/>
      <c r="V188" s="53" t="str">
        <f t="shared" si="18"/>
        <v/>
      </c>
      <c r="W188" s="44"/>
      <c r="X188" t="s">
        <v>28</v>
      </c>
    </row>
    <row r="189" spans="2:24">
      <c r="B189" s="31" t="str">
        <f t="shared" si="19"/>
        <v/>
      </c>
      <c r="C189" s="31" t="str">
        <f t="shared" si="20"/>
        <v/>
      </c>
      <c r="D189" s="31" t="str">
        <f t="shared" si="15"/>
        <v>Y</v>
      </c>
      <c r="E189" s="31">
        <f t="shared" si="16"/>
        <v>0</v>
      </c>
      <c r="F189" s="32" t="str">
        <f t="shared" si="17"/>
        <v/>
      </c>
      <c r="G189" s="33" t="str">
        <f ca="1">IF(OR(P189=$N$2,P189=$N$3),IF(F189=ReleaseProgress!$G$2,0,IF(F189&gt;ReleaseProgress!$G$2,1,-1)),"")</f>
        <v/>
      </c>
      <c r="H189" s="34" t="s">
        <v>247</v>
      </c>
      <c r="I189" s="45"/>
      <c r="J189" s="46"/>
      <c r="K189" s="46"/>
      <c r="L189" s="47"/>
      <c r="M189" s="47"/>
      <c r="N189" s="54"/>
      <c r="O189" s="49"/>
      <c r="P189" s="50"/>
      <c r="Q189" s="51"/>
      <c r="R189" s="51"/>
      <c r="S189" s="51"/>
      <c r="T189" s="51"/>
      <c r="U189" s="55"/>
      <c r="V189" s="53" t="str">
        <f t="shared" si="18"/>
        <v/>
      </c>
      <c r="W189" s="44"/>
      <c r="X189" t="s">
        <v>28</v>
      </c>
    </row>
    <row r="190" spans="2:24">
      <c r="B190" s="31" t="str">
        <f t="shared" si="19"/>
        <v/>
      </c>
      <c r="C190" s="31" t="str">
        <f t="shared" si="20"/>
        <v/>
      </c>
      <c r="D190" s="31" t="str">
        <f t="shared" si="15"/>
        <v>Y</v>
      </c>
      <c r="E190" s="31">
        <f t="shared" si="16"/>
        <v>0</v>
      </c>
      <c r="F190" s="32" t="str">
        <f t="shared" si="17"/>
        <v/>
      </c>
      <c r="G190" s="33" t="str">
        <f ca="1">IF(OR(P190=$N$2,P190=$N$3),IF(F190=ReleaseProgress!$G$2,0,IF(F190&gt;ReleaseProgress!$G$2,1,-1)),"")</f>
        <v/>
      </c>
      <c r="H190" s="34" t="s">
        <v>248</v>
      </c>
      <c r="I190" s="45"/>
      <c r="J190" s="46"/>
      <c r="K190" s="46"/>
      <c r="L190" s="47"/>
      <c r="M190" s="47"/>
      <c r="N190" s="54"/>
      <c r="O190" s="49"/>
      <c r="P190" s="50"/>
      <c r="Q190" s="51"/>
      <c r="R190" s="51"/>
      <c r="S190" s="51"/>
      <c r="T190" s="51"/>
      <c r="U190" s="55"/>
      <c r="V190" s="53" t="str">
        <f t="shared" si="18"/>
        <v/>
      </c>
      <c r="W190" s="44"/>
      <c r="X190" t="s">
        <v>28</v>
      </c>
    </row>
    <row r="191" spans="2:24">
      <c r="B191" s="31" t="str">
        <f t="shared" si="19"/>
        <v/>
      </c>
      <c r="C191" s="31" t="str">
        <f t="shared" si="20"/>
        <v/>
      </c>
      <c r="D191" s="31" t="str">
        <f t="shared" si="15"/>
        <v>Y</v>
      </c>
      <c r="E191" s="31">
        <f t="shared" si="16"/>
        <v>0</v>
      </c>
      <c r="F191" s="32" t="str">
        <f t="shared" si="17"/>
        <v/>
      </c>
      <c r="G191" s="33" t="str">
        <f ca="1">IF(OR(P191=$N$2,P191=$N$3),IF(F191=ReleaseProgress!$G$2,0,IF(F191&gt;ReleaseProgress!$G$2,1,-1)),"")</f>
        <v/>
      </c>
      <c r="H191" s="34" t="s">
        <v>249</v>
      </c>
      <c r="I191" s="45"/>
      <c r="J191" s="46"/>
      <c r="K191" s="46"/>
      <c r="L191" s="47"/>
      <c r="M191" s="47"/>
      <c r="N191" s="54"/>
      <c r="O191" s="49"/>
      <c r="P191" s="50"/>
      <c r="Q191" s="51"/>
      <c r="R191" s="51"/>
      <c r="S191" s="51"/>
      <c r="T191" s="51"/>
      <c r="U191" s="55"/>
      <c r="V191" s="53" t="str">
        <f t="shared" si="18"/>
        <v/>
      </c>
      <c r="W191" s="44"/>
      <c r="X191" t="s">
        <v>28</v>
      </c>
    </row>
    <row r="192" spans="2:24">
      <c r="B192" s="31" t="str">
        <f t="shared" si="19"/>
        <v/>
      </c>
      <c r="C192" s="31" t="str">
        <f t="shared" si="20"/>
        <v/>
      </c>
      <c r="D192" s="31" t="str">
        <f t="shared" si="15"/>
        <v>Y</v>
      </c>
      <c r="E192" s="31">
        <f t="shared" si="16"/>
        <v>0</v>
      </c>
      <c r="F192" s="32" t="str">
        <f t="shared" si="17"/>
        <v/>
      </c>
      <c r="G192" s="33" t="str">
        <f ca="1">IF(OR(P192=$N$2,P192=$N$3),IF(F192=ReleaseProgress!$G$2,0,IF(F192&gt;ReleaseProgress!$G$2,1,-1)),"")</f>
        <v/>
      </c>
      <c r="H192" s="34" t="s">
        <v>250</v>
      </c>
      <c r="I192" s="45"/>
      <c r="J192" s="46"/>
      <c r="K192" s="46"/>
      <c r="L192" s="47"/>
      <c r="M192" s="47"/>
      <c r="N192" s="54"/>
      <c r="O192" s="49"/>
      <c r="P192" s="50"/>
      <c r="Q192" s="51"/>
      <c r="R192" s="51"/>
      <c r="S192" s="51"/>
      <c r="T192" s="51"/>
      <c r="U192" s="55"/>
      <c r="V192" s="53" t="str">
        <f t="shared" si="18"/>
        <v/>
      </c>
      <c r="W192" s="44"/>
      <c r="X192" t="s">
        <v>28</v>
      </c>
    </row>
    <row r="193" spans="2:24">
      <c r="B193" s="31" t="str">
        <f t="shared" si="19"/>
        <v/>
      </c>
      <c r="C193" s="31" t="str">
        <f t="shared" si="20"/>
        <v/>
      </c>
      <c r="D193" s="31" t="str">
        <f t="shared" si="15"/>
        <v>Y</v>
      </c>
      <c r="E193" s="31">
        <f t="shared" si="16"/>
        <v>0</v>
      </c>
      <c r="F193" s="32" t="str">
        <f t="shared" si="17"/>
        <v/>
      </c>
      <c r="G193" s="33" t="str">
        <f ca="1">IF(OR(P193=$N$2,P193=$N$3),IF(F193=ReleaseProgress!$G$2,0,IF(F193&gt;ReleaseProgress!$G$2,1,-1)),"")</f>
        <v/>
      </c>
      <c r="H193" s="34" t="s">
        <v>251</v>
      </c>
      <c r="I193" s="45"/>
      <c r="J193" s="46"/>
      <c r="K193" s="46"/>
      <c r="L193" s="47"/>
      <c r="M193" s="47"/>
      <c r="N193" s="54"/>
      <c r="O193" s="49"/>
      <c r="P193" s="50"/>
      <c r="Q193" s="51"/>
      <c r="R193" s="51"/>
      <c r="S193" s="51"/>
      <c r="T193" s="51"/>
      <c r="U193" s="55"/>
      <c r="V193" s="53" t="str">
        <f t="shared" si="18"/>
        <v/>
      </c>
      <c r="W193" s="44"/>
      <c r="X193" t="s">
        <v>28</v>
      </c>
    </row>
    <row r="194" spans="2:24">
      <c r="B194" s="31" t="str">
        <f t="shared" si="19"/>
        <v/>
      </c>
      <c r="C194" s="31" t="str">
        <f t="shared" si="20"/>
        <v/>
      </c>
      <c r="D194" s="31" t="str">
        <f t="shared" si="15"/>
        <v>Y</v>
      </c>
      <c r="E194" s="31">
        <f t="shared" si="16"/>
        <v>0</v>
      </c>
      <c r="F194" s="32" t="str">
        <f t="shared" si="17"/>
        <v/>
      </c>
      <c r="G194" s="33" t="str">
        <f ca="1">IF(OR(P194=$N$2,P194=$N$3),IF(F194=ReleaseProgress!$G$2,0,IF(F194&gt;ReleaseProgress!$G$2,1,-1)),"")</f>
        <v/>
      </c>
      <c r="H194" s="34" t="s">
        <v>252</v>
      </c>
      <c r="I194" s="45"/>
      <c r="J194" s="46"/>
      <c r="K194" s="46"/>
      <c r="L194" s="47"/>
      <c r="M194" s="47"/>
      <c r="N194" s="54"/>
      <c r="O194" s="49"/>
      <c r="P194" s="50"/>
      <c r="Q194" s="51"/>
      <c r="R194" s="51"/>
      <c r="S194" s="51"/>
      <c r="T194" s="51"/>
      <c r="U194" s="55"/>
      <c r="V194" s="53" t="str">
        <f t="shared" si="18"/>
        <v/>
      </c>
      <c r="W194" s="44"/>
      <c r="X194" t="s">
        <v>28</v>
      </c>
    </row>
    <row r="195" spans="2:24">
      <c r="B195" s="31" t="str">
        <f t="shared" si="19"/>
        <v/>
      </c>
      <c r="C195" s="31" t="str">
        <f t="shared" si="20"/>
        <v/>
      </c>
      <c r="D195" s="31" t="str">
        <f t="shared" si="15"/>
        <v>Y</v>
      </c>
      <c r="E195" s="31">
        <f t="shared" si="16"/>
        <v>0</v>
      </c>
      <c r="F195" s="32" t="str">
        <f t="shared" si="17"/>
        <v/>
      </c>
      <c r="G195" s="33" t="str">
        <f ca="1">IF(OR(P195=$N$2,P195=$N$3),IF(F195=ReleaseProgress!$G$2,0,IF(F195&gt;ReleaseProgress!$G$2,1,-1)),"")</f>
        <v/>
      </c>
      <c r="H195" s="34" t="s">
        <v>253</v>
      </c>
      <c r="I195" s="45"/>
      <c r="J195" s="46"/>
      <c r="K195" s="46"/>
      <c r="L195" s="47"/>
      <c r="M195" s="47"/>
      <c r="N195" s="54"/>
      <c r="O195" s="49"/>
      <c r="P195" s="50"/>
      <c r="Q195" s="51"/>
      <c r="R195" s="51"/>
      <c r="S195" s="51"/>
      <c r="T195" s="51"/>
      <c r="U195" s="55"/>
      <c r="V195" s="53" t="str">
        <f t="shared" si="18"/>
        <v/>
      </c>
      <c r="W195" s="44"/>
      <c r="X195" t="s">
        <v>28</v>
      </c>
    </row>
    <row r="196" spans="2:24">
      <c r="B196" s="31" t="str">
        <f t="shared" si="19"/>
        <v/>
      </c>
      <c r="C196" s="31" t="str">
        <f t="shared" si="20"/>
        <v/>
      </c>
      <c r="D196" s="31" t="str">
        <f t="shared" si="15"/>
        <v>Y</v>
      </c>
      <c r="E196" s="31">
        <f t="shared" si="16"/>
        <v>0</v>
      </c>
      <c r="F196" s="32" t="str">
        <f t="shared" si="17"/>
        <v/>
      </c>
      <c r="G196" s="33" t="str">
        <f ca="1">IF(OR(P196=$N$2,P196=$N$3),IF(F196=ReleaseProgress!$G$2,0,IF(F196&gt;ReleaseProgress!$G$2,1,-1)),"")</f>
        <v/>
      </c>
      <c r="H196" s="34" t="s">
        <v>254</v>
      </c>
      <c r="I196" s="45"/>
      <c r="J196" s="46"/>
      <c r="K196" s="46"/>
      <c r="L196" s="47"/>
      <c r="M196" s="47"/>
      <c r="N196" s="54"/>
      <c r="O196" s="49"/>
      <c r="P196" s="50"/>
      <c r="Q196" s="51"/>
      <c r="R196" s="51"/>
      <c r="S196" s="51"/>
      <c r="T196" s="51"/>
      <c r="U196" s="55"/>
      <c r="V196" s="53" t="str">
        <f t="shared" si="18"/>
        <v/>
      </c>
      <c r="W196" s="44"/>
      <c r="X196" t="s">
        <v>28</v>
      </c>
    </row>
    <row r="197" spans="2:24">
      <c r="B197" s="31" t="str">
        <f t="shared" si="19"/>
        <v/>
      </c>
      <c r="C197" s="31" t="str">
        <f t="shared" si="20"/>
        <v/>
      </c>
      <c r="D197" s="31" t="str">
        <f t="shared" si="15"/>
        <v>Y</v>
      </c>
      <c r="E197" s="31">
        <f t="shared" si="16"/>
        <v>0</v>
      </c>
      <c r="F197" s="32" t="str">
        <f t="shared" si="17"/>
        <v/>
      </c>
      <c r="G197" s="33" t="str">
        <f ca="1">IF(OR(P197=$N$2,P197=$N$3),IF(F197=ReleaseProgress!$G$2,0,IF(F197&gt;ReleaseProgress!$G$2,1,-1)),"")</f>
        <v/>
      </c>
      <c r="H197" s="34" t="s">
        <v>255</v>
      </c>
      <c r="I197" s="45"/>
      <c r="J197" s="46"/>
      <c r="K197" s="46"/>
      <c r="L197" s="47"/>
      <c r="M197" s="47"/>
      <c r="N197" s="54"/>
      <c r="O197" s="49"/>
      <c r="P197" s="50"/>
      <c r="Q197" s="51"/>
      <c r="R197" s="51"/>
      <c r="S197" s="51"/>
      <c r="T197" s="51"/>
      <c r="U197" s="55"/>
      <c r="V197" s="53" t="str">
        <f t="shared" si="18"/>
        <v/>
      </c>
      <c r="W197" s="44"/>
      <c r="X197" t="s">
        <v>28</v>
      </c>
    </row>
    <row r="198" spans="2:24">
      <c r="B198" s="31" t="str">
        <f t="shared" si="19"/>
        <v/>
      </c>
      <c r="C198" s="31" t="str">
        <f t="shared" si="20"/>
        <v/>
      </c>
      <c r="D198" s="31" t="str">
        <f t="shared" si="15"/>
        <v>Y</v>
      </c>
      <c r="E198" s="31">
        <f t="shared" si="16"/>
        <v>0</v>
      </c>
      <c r="F198" s="32" t="str">
        <f t="shared" si="17"/>
        <v/>
      </c>
      <c r="G198" s="33" t="str">
        <f ca="1">IF(OR(P198=$N$2,P198=$N$3),IF(F198=ReleaseProgress!$G$2,0,IF(F198&gt;ReleaseProgress!$G$2,1,-1)),"")</f>
        <v/>
      </c>
      <c r="H198" s="34" t="s">
        <v>256</v>
      </c>
      <c r="I198" s="45"/>
      <c r="J198" s="46"/>
      <c r="K198" s="46"/>
      <c r="L198" s="47"/>
      <c r="M198" s="47"/>
      <c r="N198" s="54"/>
      <c r="O198" s="49"/>
      <c r="P198" s="50"/>
      <c r="Q198" s="51"/>
      <c r="R198" s="51"/>
      <c r="S198" s="51"/>
      <c r="T198" s="51"/>
      <c r="U198" s="55"/>
      <c r="V198" s="53" t="str">
        <f t="shared" si="18"/>
        <v/>
      </c>
      <c r="W198" s="44"/>
      <c r="X198" t="s">
        <v>28</v>
      </c>
    </row>
    <row r="199" spans="2:24">
      <c r="B199" s="31" t="str">
        <f t="shared" si="19"/>
        <v/>
      </c>
      <c r="C199" s="31" t="str">
        <f t="shared" si="20"/>
        <v/>
      </c>
      <c r="D199" s="31" t="str">
        <f t="shared" si="15"/>
        <v>Y</v>
      </c>
      <c r="E199" s="31">
        <f t="shared" si="16"/>
        <v>0</v>
      </c>
      <c r="F199" s="32" t="str">
        <f t="shared" si="17"/>
        <v/>
      </c>
      <c r="G199" s="33" t="str">
        <f ca="1">IF(OR(P199=$N$2,P199=$N$3),IF(F199=ReleaseProgress!$G$2,0,IF(F199&gt;ReleaseProgress!$G$2,1,-1)),"")</f>
        <v/>
      </c>
      <c r="H199" s="34" t="s">
        <v>257</v>
      </c>
      <c r="I199" s="45"/>
      <c r="J199" s="46"/>
      <c r="K199" s="46"/>
      <c r="L199" s="47"/>
      <c r="M199" s="47"/>
      <c r="N199" s="54"/>
      <c r="O199" s="49"/>
      <c r="P199" s="50"/>
      <c r="Q199" s="51"/>
      <c r="R199" s="51"/>
      <c r="S199" s="51"/>
      <c r="T199" s="51"/>
      <c r="U199" s="55"/>
      <c r="V199" s="53" t="str">
        <f t="shared" si="18"/>
        <v/>
      </c>
      <c r="W199" s="44"/>
      <c r="X199" t="s">
        <v>28</v>
      </c>
    </row>
    <row r="200" spans="2:24">
      <c r="B200" s="31" t="str">
        <f t="shared" si="19"/>
        <v/>
      </c>
      <c r="C200" s="31" t="str">
        <f t="shared" si="20"/>
        <v/>
      </c>
      <c r="D200" s="31" t="str">
        <f t="shared" si="15"/>
        <v>Y</v>
      </c>
      <c r="E200" s="31">
        <f t="shared" si="16"/>
        <v>0</v>
      </c>
      <c r="F200" s="32" t="str">
        <f t="shared" si="17"/>
        <v/>
      </c>
      <c r="G200" s="33" t="str">
        <f ca="1">IF(OR(P200=$N$2,P200=$N$3),IF(F200=ReleaseProgress!$G$2,0,IF(F200&gt;ReleaseProgress!$G$2,1,-1)),"")</f>
        <v/>
      </c>
      <c r="H200" s="34" t="s">
        <v>258</v>
      </c>
      <c r="I200" s="45"/>
      <c r="J200" s="46"/>
      <c r="K200" s="46"/>
      <c r="L200" s="47"/>
      <c r="M200" s="47"/>
      <c r="N200" s="54"/>
      <c r="O200" s="49"/>
      <c r="P200" s="50"/>
      <c r="Q200" s="51"/>
      <c r="R200" s="51"/>
      <c r="S200" s="51"/>
      <c r="T200" s="51"/>
      <c r="U200" s="55"/>
      <c r="V200" s="53" t="str">
        <f t="shared" si="18"/>
        <v/>
      </c>
      <c r="W200" s="44"/>
      <c r="X200" t="s">
        <v>28</v>
      </c>
    </row>
    <row r="201" spans="2:24">
      <c r="B201" s="31" t="str">
        <f t="shared" si="19"/>
        <v/>
      </c>
      <c r="C201" s="31" t="str">
        <f t="shared" si="20"/>
        <v/>
      </c>
      <c r="D201" s="31" t="str">
        <f t="shared" si="15"/>
        <v>Y</v>
      </c>
      <c r="E201" s="31">
        <f t="shared" si="16"/>
        <v>0</v>
      </c>
      <c r="F201" s="32" t="str">
        <f t="shared" si="17"/>
        <v/>
      </c>
      <c r="G201" s="33" t="str">
        <f ca="1">IF(OR(P201=$N$2,P201=$N$3),IF(F201=ReleaseProgress!$G$2,0,IF(F201&gt;ReleaseProgress!$G$2,1,-1)),"")</f>
        <v/>
      </c>
      <c r="H201" s="34" t="s">
        <v>259</v>
      </c>
      <c r="I201" s="45"/>
      <c r="J201" s="46"/>
      <c r="K201" s="46"/>
      <c r="L201" s="47"/>
      <c r="M201" s="47"/>
      <c r="N201" s="54"/>
      <c r="O201" s="49"/>
      <c r="P201" s="50"/>
      <c r="Q201" s="51"/>
      <c r="R201" s="51"/>
      <c r="S201" s="51"/>
      <c r="T201" s="51"/>
      <c r="U201" s="55"/>
      <c r="V201" s="53" t="str">
        <f t="shared" si="18"/>
        <v/>
      </c>
      <c r="W201" s="44"/>
      <c r="X201" t="s">
        <v>28</v>
      </c>
    </row>
    <row r="202" spans="2:24">
      <c r="B202" s="31" t="str">
        <f t="shared" si="19"/>
        <v/>
      </c>
      <c r="C202" s="31" t="str">
        <f t="shared" si="20"/>
        <v/>
      </c>
      <c r="D202" s="31" t="str">
        <f t="shared" si="15"/>
        <v>Y</v>
      </c>
      <c r="E202" s="31">
        <f t="shared" si="16"/>
        <v>0</v>
      </c>
      <c r="F202" s="32" t="str">
        <f t="shared" si="17"/>
        <v/>
      </c>
      <c r="G202" s="33" t="str">
        <f ca="1">IF(OR(P202=$N$2,P202=$N$3),IF(F202=ReleaseProgress!$G$2,0,IF(F202&gt;ReleaseProgress!$G$2,1,-1)),"")</f>
        <v/>
      </c>
      <c r="H202" s="34" t="s">
        <v>260</v>
      </c>
      <c r="I202" s="45"/>
      <c r="J202" s="46"/>
      <c r="K202" s="46"/>
      <c r="L202" s="47"/>
      <c r="M202" s="47"/>
      <c r="N202" s="54"/>
      <c r="O202" s="49"/>
      <c r="P202" s="50"/>
      <c r="Q202" s="51"/>
      <c r="R202" s="51"/>
      <c r="S202" s="51"/>
      <c r="T202" s="51"/>
      <c r="U202" s="55"/>
      <c r="V202" s="53" t="str">
        <f t="shared" si="18"/>
        <v/>
      </c>
      <c r="W202" s="44"/>
      <c r="X202" t="s">
        <v>28</v>
      </c>
    </row>
    <row r="203" spans="2:24">
      <c r="B203" s="31" t="str">
        <f t="shared" si="19"/>
        <v/>
      </c>
      <c r="C203" s="31" t="str">
        <f t="shared" si="20"/>
        <v/>
      </c>
      <c r="D203" s="31" t="str">
        <f t="shared" si="15"/>
        <v>Y</v>
      </c>
      <c r="E203" s="31">
        <f t="shared" si="16"/>
        <v>0</v>
      </c>
      <c r="F203" s="32" t="str">
        <f t="shared" si="17"/>
        <v/>
      </c>
      <c r="G203" s="33" t="str">
        <f ca="1">IF(OR(P203=$N$2,P203=$N$3),IF(F203=ReleaseProgress!$G$2,0,IF(F203&gt;ReleaseProgress!$G$2,1,-1)),"")</f>
        <v/>
      </c>
      <c r="H203" s="34" t="s">
        <v>261</v>
      </c>
      <c r="I203" s="45"/>
      <c r="J203" s="46"/>
      <c r="K203" s="46"/>
      <c r="L203" s="47"/>
      <c r="M203" s="47"/>
      <c r="N203" s="54"/>
      <c r="O203" s="49"/>
      <c r="P203" s="50"/>
      <c r="Q203" s="51"/>
      <c r="R203" s="51"/>
      <c r="S203" s="51"/>
      <c r="T203" s="51"/>
      <c r="U203" s="55"/>
      <c r="V203" s="53" t="str">
        <f t="shared" si="18"/>
        <v/>
      </c>
      <c r="W203" s="44"/>
      <c r="X203" t="s">
        <v>28</v>
      </c>
    </row>
    <row r="204" spans="2:24">
      <c r="B204" s="31" t="str">
        <f t="shared" si="19"/>
        <v/>
      </c>
      <c r="C204" s="31" t="str">
        <f t="shared" si="20"/>
        <v/>
      </c>
      <c r="D204" s="31" t="str">
        <f t="shared" ref="D204:D267" si="21">IF(OR(P204=Not_started,P204=In_progress),"N",IF(OR(P204=N_A,P204=Suspended,P204=Canceled),"","Y"))</f>
        <v>Y</v>
      </c>
      <c r="E204" s="31">
        <f t="shared" ref="E204:E267" si="22">IF(OR(P204=Not_started,P204=In_progress,P204=Applied,P204=Closed),1,0)</f>
        <v>0</v>
      </c>
      <c r="F204" s="32" t="str">
        <f t="shared" ref="F204:F267" si="23">IFERROR(IF(P204=Backlog,"",IF(O204="",B204,IF(WEEKNUM(O204)&lt;10,VALUE(CONCATENATE(YEAR(O204),"0",WEEKNUM(O204))),VALUE(CONCATENATE(YEAR(O204),WEEKNUM(O204)))))),"date? &gt;&gt;")</f>
        <v/>
      </c>
      <c r="G204" s="33" t="str">
        <f ca="1">IF(OR(P204=$N$2,P204=$N$3),IF(F204=ReleaseProgress!$G$2,0,IF(F204&gt;ReleaseProgress!$G$2,1,-1)),"")</f>
        <v/>
      </c>
      <c r="H204" s="34" t="s">
        <v>262</v>
      </c>
      <c r="I204" s="45"/>
      <c r="J204" s="46"/>
      <c r="K204" s="46"/>
      <c r="L204" s="47"/>
      <c r="M204" s="47"/>
      <c r="N204" s="54"/>
      <c r="O204" s="49"/>
      <c r="P204" s="50"/>
      <c r="Q204" s="51"/>
      <c r="R204" s="51"/>
      <c r="S204" s="51"/>
      <c r="T204" s="51"/>
      <c r="U204" s="55"/>
      <c r="V204" s="53" t="str">
        <f t="shared" ref="V204:V267" si="24">IF(ISERROR(VLOOKUP(K204,LB_PROJECTS,2,FALSE)),"",VLOOKUP(K204,LB_PROJECTS,2,FALSE))</f>
        <v/>
      </c>
      <c r="W204" s="44"/>
      <c r="X204" t="s">
        <v>28</v>
      </c>
    </row>
    <row r="205" spans="2:24">
      <c r="B205" s="31" t="str">
        <f t="shared" ref="B205:B268" si="25">IF(N205="","",IF(WEEKNUM(N205)&lt;10,VALUE(CONCATENATE(YEAR(N205),"0",WEEKNUM(N205))),VALUE(CONCATENATE(YEAR(N205),WEEKNUM(N205)))))</f>
        <v/>
      </c>
      <c r="C205" s="31" t="str">
        <f t="shared" ref="C205:C268" si="26">IF(Q205="","",IF(WEEKNUM(Q205)&lt;10,VALUE(CONCATENATE(YEAR(Q205),"0",WEEKNUM(Q205))),VALUE(CONCATENATE(YEAR(Q205),WEEKNUM(Q205)))))</f>
        <v/>
      </c>
      <c r="D205" s="31" t="str">
        <f t="shared" si="21"/>
        <v>Y</v>
      </c>
      <c r="E205" s="31">
        <f t="shared" si="22"/>
        <v>0</v>
      </c>
      <c r="F205" s="32" t="str">
        <f t="shared" si="23"/>
        <v/>
      </c>
      <c r="G205" s="33" t="str">
        <f ca="1">IF(OR(P205=$N$2,P205=$N$3),IF(F205=ReleaseProgress!$G$2,0,IF(F205&gt;ReleaseProgress!$G$2,1,-1)),"")</f>
        <v/>
      </c>
      <c r="H205" s="34" t="s">
        <v>263</v>
      </c>
      <c r="I205" s="45"/>
      <c r="J205" s="46"/>
      <c r="K205" s="46"/>
      <c r="L205" s="47"/>
      <c r="M205" s="47"/>
      <c r="N205" s="54"/>
      <c r="O205" s="49"/>
      <c r="P205" s="50"/>
      <c r="Q205" s="51"/>
      <c r="R205" s="51"/>
      <c r="S205" s="51"/>
      <c r="T205" s="51"/>
      <c r="U205" s="55"/>
      <c r="V205" s="53" t="str">
        <f t="shared" si="24"/>
        <v/>
      </c>
      <c r="W205" s="44"/>
      <c r="X205" t="s">
        <v>28</v>
      </c>
    </row>
    <row r="206" spans="2:24">
      <c r="B206" s="31" t="str">
        <f t="shared" si="25"/>
        <v/>
      </c>
      <c r="C206" s="31" t="str">
        <f t="shared" si="26"/>
        <v/>
      </c>
      <c r="D206" s="31" t="str">
        <f t="shared" si="21"/>
        <v>Y</v>
      </c>
      <c r="E206" s="31">
        <f t="shared" si="22"/>
        <v>0</v>
      </c>
      <c r="F206" s="32" t="str">
        <f t="shared" si="23"/>
        <v/>
      </c>
      <c r="G206" s="33" t="str">
        <f ca="1">IF(OR(P206=$N$2,P206=$N$3),IF(F206=ReleaseProgress!$G$2,0,IF(F206&gt;ReleaseProgress!$G$2,1,-1)),"")</f>
        <v/>
      </c>
      <c r="H206" s="34" t="s">
        <v>264</v>
      </c>
      <c r="I206" s="45"/>
      <c r="J206" s="46"/>
      <c r="K206" s="46"/>
      <c r="L206" s="47"/>
      <c r="M206" s="47"/>
      <c r="N206" s="54"/>
      <c r="O206" s="49"/>
      <c r="P206" s="50"/>
      <c r="Q206" s="51"/>
      <c r="R206" s="51"/>
      <c r="S206" s="51"/>
      <c r="T206" s="51"/>
      <c r="U206" s="55"/>
      <c r="V206" s="53" t="str">
        <f t="shared" si="24"/>
        <v/>
      </c>
      <c r="W206" s="44"/>
      <c r="X206" t="s">
        <v>28</v>
      </c>
    </row>
    <row r="207" spans="2:24">
      <c r="B207" s="31" t="str">
        <f t="shared" si="25"/>
        <v/>
      </c>
      <c r="C207" s="31" t="str">
        <f t="shared" si="26"/>
        <v/>
      </c>
      <c r="D207" s="31" t="str">
        <f t="shared" si="21"/>
        <v>Y</v>
      </c>
      <c r="E207" s="31">
        <f t="shared" si="22"/>
        <v>0</v>
      </c>
      <c r="F207" s="32" t="str">
        <f t="shared" si="23"/>
        <v/>
      </c>
      <c r="G207" s="33" t="str">
        <f ca="1">IF(OR(P207=$N$2,P207=$N$3),IF(F207=ReleaseProgress!$G$2,0,IF(F207&gt;ReleaseProgress!$G$2,1,-1)),"")</f>
        <v/>
      </c>
      <c r="H207" s="34" t="s">
        <v>265</v>
      </c>
      <c r="I207" s="45"/>
      <c r="J207" s="46"/>
      <c r="K207" s="46"/>
      <c r="L207" s="47"/>
      <c r="M207" s="47"/>
      <c r="N207" s="54"/>
      <c r="O207" s="49"/>
      <c r="P207" s="50"/>
      <c r="Q207" s="51"/>
      <c r="R207" s="51"/>
      <c r="S207" s="51"/>
      <c r="T207" s="51"/>
      <c r="U207" s="55"/>
      <c r="V207" s="53" t="str">
        <f t="shared" si="24"/>
        <v/>
      </c>
      <c r="W207" s="44"/>
      <c r="X207" t="s">
        <v>28</v>
      </c>
    </row>
    <row r="208" spans="2:24">
      <c r="B208" s="31" t="str">
        <f t="shared" si="25"/>
        <v/>
      </c>
      <c r="C208" s="31" t="str">
        <f t="shared" si="26"/>
        <v/>
      </c>
      <c r="D208" s="31" t="str">
        <f t="shared" si="21"/>
        <v>Y</v>
      </c>
      <c r="E208" s="31">
        <f t="shared" si="22"/>
        <v>0</v>
      </c>
      <c r="F208" s="32" t="str">
        <f t="shared" si="23"/>
        <v/>
      </c>
      <c r="G208" s="33" t="str">
        <f ca="1">IF(OR(P208=$N$2,P208=$N$3),IF(F208=ReleaseProgress!$G$2,0,IF(F208&gt;ReleaseProgress!$G$2,1,-1)),"")</f>
        <v/>
      </c>
      <c r="H208" s="34" t="s">
        <v>266</v>
      </c>
      <c r="I208" s="45"/>
      <c r="J208" s="46"/>
      <c r="K208" s="46"/>
      <c r="L208" s="47"/>
      <c r="M208" s="47"/>
      <c r="N208" s="54"/>
      <c r="O208" s="49"/>
      <c r="P208" s="50"/>
      <c r="Q208" s="51"/>
      <c r="R208" s="51"/>
      <c r="S208" s="51"/>
      <c r="T208" s="51"/>
      <c r="U208" s="55"/>
      <c r="V208" s="53" t="str">
        <f t="shared" si="24"/>
        <v/>
      </c>
      <c r="W208" s="44"/>
      <c r="X208" t="s">
        <v>28</v>
      </c>
    </row>
    <row r="209" spans="2:24">
      <c r="B209" s="31" t="str">
        <f t="shared" si="25"/>
        <v/>
      </c>
      <c r="C209" s="31" t="str">
        <f t="shared" si="26"/>
        <v/>
      </c>
      <c r="D209" s="31" t="str">
        <f t="shared" si="21"/>
        <v>Y</v>
      </c>
      <c r="E209" s="31">
        <f t="shared" si="22"/>
        <v>0</v>
      </c>
      <c r="F209" s="32" t="str">
        <f t="shared" si="23"/>
        <v/>
      </c>
      <c r="G209" s="33" t="str">
        <f ca="1">IF(OR(P209=$N$2,P209=$N$3),IF(F209=ReleaseProgress!$G$2,0,IF(F209&gt;ReleaseProgress!$G$2,1,-1)),"")</f>
        <v/>
      </c>
      <c r="H209" s="34" t="s">
        <v>267</v>
      </c>
      <c r="I209" s="45"/>
      <c r="J209" s="46"/>
      <c r="K209" s="46"/>
      <c r="L209" s="47"/>
      <c r="M209" s="47"/>
      <c r="N209" s="54"/>
      <c r="O209" s="49"/>
      <c r="P209" s="50"/>
      <c r="Q209" s="51"/>
      <c r="R209" s="51"/>
      <c r="S209" s="51"/>
      <c r="T209" s="51"/>
      <c r="U209" s="55"/>
      <c r="V209" s="53" t="str">
        <f t="shared" si="24"/>
        <v/>
      </c>
      <c r="W209" s="44"/>
      <c r="X209" t="s">
        <v>28</v>
      </c>
    </row>
    <row r="210" spans="2:24">
      <c r="B210" s="31" t="str">
        <f t="shared" si="25"/>
        <v/>
      </c>
      <c r="C210" s="31" t="str">
        <f t="shared" si="26"/>
        <v/>
      </c>
      <c r="D210" s="31" t="str">
        <f t="shared" si="21"/>
        <v>Y</v>
      </c>
      <c r="E210" s="31">
        <f t="shared" si="22"/>
        <v>0</v>
      </c>
      <c r="F210" s="32" t="str">
        <f t="shared" si="23"/>
        <v/>
      </c>
      <c r="G210" s="33" t="str">
        <f ca="1">IF(OR(P210=$N$2,P210=$N$3),IF(F210=ReleaseProgress!$G$2,0,IF(F210&gt;ReleaseProgress!$G$2,1,-1)),"")</f>
        <v/>
      </c>
      <c r="H210" s="34" t="s">
        <v>268</v>
      </c>
      <c r="I210" s="45"/>
      <c r="J210" s="46"/>
      <c r="K210" s="46"/>
      <c r="L210" s="47"/>
      <c r="M210" s="47"/>
      <c r="N210" s="54"/>
      <c r="O210" s="49"/>
      <c r="P210" s="50"/>
      <c r="Q210" s="51"/>
      <c r="R210" s="51"/>
      <c r="S210" s="51"/>
      <c r="T210" s="51"/>
      <c r="U210" s="55"/>
      <c r="V210" s="53" t="str">
        <f t="shared" si="24"/>
        <v/>
      </c>
      <c r="W210" s="44"/>
      <c r="X210" t="s">
        <v>28</v>
      </c>
    </row>
    <row r="211" spans="2:24">
      <c r="B211" s="31" t="str">
        <f t="shared" si="25"/>
        <v/>
      </c>
      <c r="C211" s="31" t="str">
        <f t="shared" si="26"/>
        <v/>
      </c>
      <c r="D211" s="31" t="str">
        <f t="shared" si="21"/>
        <v>Y</v>
      </c>
      <c r="E211" s="31">
        <f t="shared" si="22"/>
        <v>0</v>
      </c>
      <c r="F211" s="32" t="str">
        <f t="shared" si="23"/>
        <v/>
      </c>
      <c r="G211" s="33" t="str">
        <f ca="1">IF(OR(P211=$N$2,P211=$N$3),IF(F211=ReleaseProgress!$G$2,0,IF(F211&gt;ReleaseProgress!$G$2,1,-1)),"")</f>
        <v/>
      </c>
      <c r="H211" s="34" t="s">
        <v>269</v>
      </c>
      <c r="I211" s="45"/>
      <c r="J211" s="46"/>
      <c r="K211" s="46"/>
      <c r="L211" s="47"/>
      <c r="M211" s="47"/>
      <c r="N211" s="54"/>
      <c r="O211" s="49"/>
      <c r="P211" s="50"/>
      <c r="Q211" s="51"/>
      <c r="R211" s="51"/>
      <c r="S211" s="51"/>
      <c r="T211" s="51"/>
      <c r="U211" s="55"/>
      <c r="V211" s="53" t="str">
        <f t="shared" si="24"/>
        <v/>
      </c>
      <c r="W211" s="44"/>
      <c r="X211" t="s">
        <v>28</v>
      </c>
    </row>
    <row r="212" spans="2:24">
      <c r="B212" s="31" t="str">
        <f t="shared" si="25"/>
        <v/>
      </c>
      <c r="C212" s="31" t="str">
        <f t="shared" si="26"/>
        <v/>
      </c>
      <c r="D212" s="31" t="str">
        <f t="shared" si="21"/>
        <v>Y</v>
      </c>
      <c r="E212" s="31">
        <f t="shared" si="22"/>
        <v>0</v>
      </c>
      <c r="F212" s="32" t="str">
        <f t="shared" si="23"/>
        <v/>
      </c>
      <c r="G212" s="33" t="str">
        <f ca="1">IF(OR(P212=$N$2,P212=$N$3),IF(F212=ReleaseProgress!$G$2,0,IF(F212&gt;ReleaseProgress!$G$2,1,-1)),"")</f>
        <v/>
      </c>
      <c r="H212" s="34" t="s">
        <v>270</v>
      </c>
      <c r="I212" s="45"/>
      <c r="J212" s="46"/>
      <c r="K212" s="46"/>
      <c r="L212" s="47"/>
      <c r="M212" s="47"/>
      <c r="N212" s="54"/>
      <c r="O212" s="49"/>
      <c r="P212" s="50"/>
      <c r="Q212" s="51"/>
      <c r="R212" s="51"/>
      <c r="S212" s="51"/>
      <c r="T212" s="51"/>
      <c r="U212" s="55"/>
      <c r="V212" s="53" t="str">
        <f t="shared" si="24"/>
        <v/>
      </c>
      <c r="W212" s="44"/>
      <c r="X212" t="s">
        <v>28</v>
      </c>
    </row>
    <row r="213" spans="2:24">
      <c r="B213" s="31" t="str">
        <f t="shared" si="25"/>
        <v/>
      </c>
      <c r="C213" s="31" t="str">
        <f t="shared" si="26"/>
        <v/>
      </c>
      <c r="D213" s="31" t="str">
        <f t="shared" si="21"/>
        <v>Y</v>
      </c>
      <c r="E213" s="31">
        <f t="shared" si="22"/>
        <v>0</v>
      </c>
      <c r="F213" s="32" t="str">
        <f t="shared" si="23"/>
        <v/>
      </c>
      <c r="G213" s="33" t="str">
        <f ca="1">IF(OR(P213=$N$2,P213=$N$3),IF(F213=ReleaseProgress!$G$2,0,IF(F213&gt;ReleaseProgress!$G$2,1,-1)),"")</f>
        <v/>
      </c>
      <c r="H213" s="34" t="s">
        <v>271</v>
      </c>
      <c r="I213" s="45"/>
      <c r="J213" s="46"/>
      <c r="K213" s="46"/>
      <c r="L213" s="47"/>
      <c r="M213" s="47"/>
      <c r="N213" s="54"/>
      <c r="O213" s="49"/>
      <c r="P213" s="50"/>
      <c r="Q213" s="51"/>
      <c r="R213" s="51"/>
      <c r="S213" s="51"/>
      <c r="T213" s="51"/>
      <c r="U213" s="55"/>
      <c r="V213" s="53" t="str">
        <f t="shared" si="24"/>
        <v/>
      </c>
      <c r="W213" s="44"/>
      <c r="X213" t="s">
        <v>28</v>
      </c>
    </row>
    <row r="214" spans="2:24">
      <c r="B214" s="31" t="str">
        <f t="shared" si="25"/>
        <v/>
      </c>
      <c r="C214" s="31" t="str">
        <f t="shared" si="26"/>
        <v/>
      </c>
      <c r="D214" s="31" t="str">
        <f t="shared" si="21"/>
        <v>Y</v>
      </c>
      <c r="E214" s="31">
        <f t="shared" si="22"/>
        <v>0</v>
      </c>
      <c r="F214" s="32" t="str">
        <f t="shared" si="23"/>
        <v/>
      </c>
      <c r="G214" s="33" t="str">
        <f ca="1">IF(OR(P214=$N$2,P214=$N$3),IF(F214=ReleaseProgress!$G$2,0,IF(F214&gt;ReleaseProgress!$G$2,1,-1)),"")</f>
        <v/>
      </c>
      <c r="H214" s="34" t="s">
        <v>272</v>
      </c>
      <c r="I214" s="45"/>
      <c r="J214" s="46"/>
      <c r="K214" s="46"/>
      <c r="L214" s="47"/>
      <c r="M214" s="47"/>
      <c r="N214" s="54"/>
      <c r="O214" s="49"/>
      <c r="P214" s="50"/>
      <c r="Q214" s="51"/>
      <c r="R214" s="51"/>
      <c r="S214" s="51"/>
      <c r="T214" s="51"/>
      <c r="U214" s="55"/>
      <c r="V214" s="53" t="str">
        <f t="shared" si="24"/>
        <v/>
      </c>
      <c r="W214" s="44"/>
      <c r="X214" t="s">
        <v>28</v>
      </c>
    </row>
    <row r="215" spans="2:24">
      <c r="B215" s="31" t="str">
        <f t="shared" si="25"/>
        <v/>
      </c>
      <c r="C215" s="31" t="str">
        <f t="shared" si="26"/>
        <v/>
      </c>
      <c r="D215" s="31" t="str">
        <f t="shared" si="21"/>
        <v>Y</v>
      </c>
      <c r="E215" s="31">
        <f t="shared" si="22"/>
        <v>0</v>
      </c>
      <c r="F215" s="32" t="str">
        <f t="shared" si="23"/>
        <v/>
      </c>
      <c r="G215" s="33" t="str">
        <f ca="1">IF(OR(P215=$N$2,P215=$N$3),IF(F215=ReleaseProgress!$G$2,0,IF(F215&gt;ReleaseProgress!$G$2,1,-1)),"")</f>
        <v/>
      </c>
      <c r="H215" s="34" t="s">
        <v>273</v>
      </c>
      <c r="I215" s="45"/>
      <c r="J215" s="46"/>
      <c r="K215" s="46"/>
      <c r="L215" s="47"/>
      <c r="M215" s="47"/>
      <c r="N215" s="54"/>
      <c r="O215" s="49"/>
      <c r="P215" s="50"/>
      <c r="Q215" s="51"/>
      <c r="R215" s="51"/>
      <c r="S215" s="51"/>
      <c r="T215" s="51"/>
      <c r="U215" s="55"/>
      <c r="V215" s="53" t="str">
        <f t="shared" si="24"/>
        <v/>
      </c>
      <c r="W215" s="44"/>
      <c r="X215" t="s">
        <v>28</v>
      </c>
    </row>
    <row r="216" spans="2:24">
      <c r="B216" s="31" t="str">
        <f t="shared" si="25"/>
        <v/>
      </c>
      <c r="C216" s="31" t="str">
        <f t="shared" si="26"/>
        <v/>
      </c>
      <c r="D216" s="31" t="str">
        <f t="shared" si="21"/>
        <v>Y</v>
      </c>
      <c r="E216" s="31">
        <f t="shared" si="22"/>
        <v>0</v>
      </c>
      <c r="F216" s="32" t="str">
        <f t="shared" si="23"/>
        <v/>
      </c>
      <c r="G216" s="33" t="str">
        <f ca="1">IF(OR(P216=$N$2,P216=$N$3),IF(F216=ReleaseProgress!$G$2,0,IF(F216&gt;ReleaseProgress!$G$2,1,-1)),"")</f>
        <v/>
      </c>
      <c r="H216" s="34" t="s">
        <v>274</v>
      </c>
      <c r="I216" s="45"/>
      <c r="J216" s="46"/>
      <c r="K216" s="46"/>
      <c r="L216" s="47"/>
      <c r="M216" s="47"/>
      <c r="N216" s="54"/>
      <c r="O216" s="49"/>
      <c r="P216" s="50"/>
      <c r="Q216" s="51"/>
      <c r="R216" s="51"/>
      <c r="S216" s="51"/>
      <c r="T216" s="51"/>
      <c r="U216" s="55"/>
      <c r="V216" s="53" t="str">
        <f t="shared" si="24"/>
        <v/>
      </c>
      <c r="W216" s="44"/>
      <c r="X216" t="s">
        <v>28</v>
      </c>
    </row>
    <row r="217" spans="2:24">
      <c r="B217" s="31" t="str">
        <f t="shared" si="25"/>
        <v/>
      </c>
      <c r="C217" s="31" t="str">
        <f t="shared" si="26"/>
        <v/>
      </c>
      <c r="D217" s="31" t="str">
        <f t="shared" si="21"/>
        <v>Y</v>
      </c>
      <c r="E217" s="31">
        <f t="shared" si="22"/>
        <v>0</v>
      </c>
      <c r="F217" s="32" t="str">
        <f t="shared" si="23"/>
        <v/>
      </c>
      <c r="G217" s="33" t="str">
        <f ca="1">IF(OR(P217=$N$2,P217=$N$3),IF(F217=ReleaseProgress!$G$2,0,IF(F217&gt;ReleaseProgress!$G$2,1,-1)),"")</f>
        <v/>
      </c>
      <c r="H217" s="34" t="s">
        <v>275</v>
      </c>
      <c r="I217" s="45"/>
      <c r="J217" s="46"/>
      <c r="K217" s="46"/>
      <c r="L217" s="47"/>
      <c r="M217" s="47"/>
      <c r="N217" s="54"/>
      <c r="O217" s="49"/>
      <c r="P217" s="50"/>
      <c r="Q217" s="51"/>
      <c r="R217" s="51"/>
      <c r="S217" s="51"/>
      <c r="T217" s="51"/>
      <c r="U217" s="55"/>
      <c r="V217" s="53" t="str">
        <f t="shared" si="24"/>
        <v/>
      </c>
      <c r="W217" s="44"/>
      <c r="X217" t="s">
        <v>28</v>
      </c>
    </row>
    <row r="218" spans="2:24">
      <c r="B218" s="31" t="str">
        <f t="shared" si="25"/>
        <v/>
      </c>
      <c r="C218" s="31" t="str">
        <f t="shared" si="26"/>
        <v/>
      </c>
      <c r="D218" s="31" t="str">
        <f t="shared" si="21"/>
        <v>Y</v>
      </c>
      <c r="E218" s="31">
        <f t="shared" si="22"/>
        <v>0</v>
      </c>
      <c r="F218" s="32" t="str">
        <f t="shared" si="23"/>
        <v/>
      </c>
      <c r="G218" s="33" t="str">
        <f ca="1">IF(OR(P218=$N$2,P218=$N$3),IF(F218=ReleaseProgress!$G$2,0,IF(F218&gt;ReleaseProgress!$G$2,1,-1)),"")</f>
        <v/>
      </c>
      <c r="H218" s="34" t="s">
        <v>276</v>
      </c>
      <c r="I218" s="45"/>
      <c r="J218" s="46"/>
      <c r="K218" s="46"/>
      <c r="L218" s="47"/>
      <c r="M218" s="47"/>
      <c r="N218" s="54"/>
      <c r="O218" s="49"/>
      <c r="P218" s="50"/>
      <c r="Q218" s="51"/>
      <c r="R218" s="51"/>
      <c r="S218" s="51"/>
      <c r="T218" s="51"/>
      <c r="U218" s="55"/>
      <c r="V218" s="53" t="str">
        <f t="shared" si="24"/>
        <v/>
      </c>
      <c r="W218" s="44"/>
      <c r="X218" t="s">
        <v>28</v>
      </c>
    </row>
    <row r="219" spans="2:24">
      <c r="B219" s="31" t="str">
        <f t="shared" si="25"/>
        <v/>
      </c>
      <c r="C219" s="31" t="str">
        <f t="shared" si="26"/>
        <v/>
      </c>
      <c r="D219" s="31" t="str">
        <f t="shared" si="21"/>
        <v>Y</v>
      </c>
      <c r="E219" s="31">
        <f t="shared" si="22"/>
        <v>0</v>
      </c>
      <c r="F219" s="32" t="str">
        <f t="shared" si="23"/>
        <v/>
      </c>
      <c r="G219" s="33" t="str">
        <f ca="1">IF(OR(P219=$N$2,P219=$N$3),IF(F219=ReleaseProgress!$G$2,0,IF(F219&gt;ReleaseProgress!$G$2,1,-1)),"")</f>
        <v/>
      </c>
      <c r="H219" s="34" t="s">
        <v>277</v>
      </c>
      <c r="I219" s="45"/>
      <c r="J219" s="46"/>
      <c r="K219" s="46"/>
      <c r="L219" s="47"/>
      <c r="M219" s="47"/>
      <c r="N219" s="54"/>
      <c r="O219" s="49"/>
      <c r="P219" s="50"/>
      <c r="Q219" s="51"/>
      <c r="R219" s="51"/>
      <c r="S219" s="51"/>
      <c r="T219" s="51"/>
      <c r="U219" s="55"/>
      <c r="V219" s="53" t="str">
        <f t="shared" si="24"/>
        <v/>
      </c>
      <c r="W219" s="44"/>
      <c r="X219" t="s">
        <v>28</v>
      </c>
    </row>
    <row r="220" spans="2:24">
      <c r="B220" s="31" t="str">
        <f t="shared" si="25"/>
        <v/>
      </c>
      <c r="C220" s="31" t="str">
        <f t="shared" si="26"/>
        <v/>
      </c>
      <c r="D220" s="31" t="str">
        <f t="shared" si="21"/>
        <v>Y</v>
      </c>
      <c r="E220" s="31">
        <f t="shared" si="22"/>
        <v>0</v>
      </c>
      <c r="F220" s="32" t="str">
        <f t="shared" si="23"/>
        <v/>
      </c>
      <c r="G220" s="33" t="str">
        <f ca="1">IF(OR(P220=$N$2,P220=$N$3),IF(F220=ReleaseProgress!$G$2,0,IF(F220&gt;ReleaseProgress!$G$2,1,-1)),"")</f>
        <v/>
      </c>
      <c r="H220" s="34" t="s">
        <v>278</v>
      </c>
      <c r="I220" s="45"/>
      <c r="J220" s="46"/>
      <c r="K220" s="46"/>
      <c r="L220" s="47"/>
      <c r="M220" s="47"/>
      <c r="N220" s="54"/>
      <c r="O220" s="49"/>
      <c r="P220" s="50"/>
      <c r="Q220" s="51"/>
      <c r="R220" s="51"/>
      <c r="S220" s="51"/>
      <c r="T220" s="51"/>
      <c r="U220" s="55"/>
      <c r="V220" s="53" t="str">
        <f t="shared" si="24"/>
        <v/>
      </c>
      <c r="W220" s="44"/>
      <c r="X220" t="s">
        <v>28</v>
      </c>
    </row>
    <row r="221" spans="2:24">
      <c r="B221" s="31" t="str">
        <f t="shared" si="25"/>
        <v/>
      </c>
      <c r="C221" s="31" t="str">
        <f t="shared" si="26"/>
        <v/>
      </c>
      <c r="D221" s="31" t="str">
        <f t="shared" si="21"/>
        <v>Y</v>
      </c>
      <c r="E221" s="31">
        <f t="shared" si="22"/>
        <v>0</v>
      </c>
      <c r="F221" s="32" t="str">
        <f t="shared" si="23"/>
        <v/>
      </c>
      <c r="G221" s="33" t="str">
        <f ca="1">IF(OR(P221=$N$2,P221=$N$3),IF(F221=ReleaseProgress!$G$2,0,IF(F221&gt;ReleaseProgress!$G$2,1,-1)),"")</f>
        <v/>
      </c>
      <c r="H221" s="34" t="s">
        <v>279</v>
      </c>
      <c r="I221" s="45"/>
      <c r="J221" s="46"/>
      <c r="K221" s="46"/>
      <c r="L221" s="47"/>
      <c r="M221" s="47"/>
      <c r="N221" s="54"/>
      <c r="O221" s="49"/>
      <c r="P221" s="50"/>
      <c r="Q221" s="51"/>
      <c r="R221" s="51"/>
      <c r="S221" s="51"/>
      <c r="T221" s="51"/>
      <c r="U221" s="55"/>
      <c r="V221" s="53" t="str">
        <f t="shared" si="24"/>
        <v/>
      </c>
      <c r="W221" s="44"/>
      <c r="X221" t="s">
        <v>28</v>
      </c>
    </row>
    <row r="222" spans="2:24">
      <c r="B222" s="31" t="str">
        <f t="shared" si="25"/>
        <v/>
      </c>
      <c r="C222" s="31" t="str">
        <f t="shared" si="26"/>
        <v/>
      </c>
      <c r="D222" s="31" t="str">
        <f t="shared" si="21"/>
        <v>Y</v>
      </c>
      <c r="E222" s="31">
        <f t="shared" si="22"/>
        <v>0</v>
      </c>
      <c r="F222" s="32" t="str">
        <f t="shared" si="23"/>
        <v/>
      </c>
      <c r="G222" s="33" t="str">
        <f ca="1">IF(OR(P222=$N$2,P222=$N$3),IF(F222=ReleaseProgress!$G$2,0,IF(F222&gt;ReleaseProgress!$G$2,1,-1)),"")</f>
        <v/>
      </c>
      <c r="H222" s="34" t="s">
        <v>280</v>
      </c>
      <c r="I222" s="45"/>
      <c r="J222" s="46"/>
      <c r="K222" s="46"/>
      <c r="L222" s="47"/>
      <c r="M222" s="47"/>
      <c r="N222" s="54"/>
      <c r="O222" s="49"/>
      <c r="P222" s="50"/>
      <c r="Q222" s="51"/>
      <c r="R222" s="51"/>
      <c r="S222" s="51"/>
      <c r="T222" s="51"/>
      <c r="U222" s="55"/>
      <c r="V222" s="53" t="str">
        <f t="shared" si="24"/>
        <v/>
      </c>
      <c r="W222" s="44"/>
      <c r="X222" t="s">
        <v>28</v>
      </c>
    </row>
    <row r="223" spans="2:24">
      <c r="B223" s="31" t="str">
        <f t="shared" si="25"/>
        <v/>
      </c>
      <c r="C223" s="31" t="str">
        <f t="shared" si="26"/>
        <v/>
      </c>
      <c r="D223" s="31" t="str">
        <f t="shared" si="21"/>
        <v>Y</v>
      </c>
      <c r="E223" s="31">
        <f t="shared" si="22"/>
        <v>0</v>
      </c>
      <c r="F223" s="32" t="str">
        <f t="shared" si="23"/>
        <v/>
      </c>
      <c r="G223" s="33" t="str">
        <f ca="1">IF(OR(P223=$N$2,P223=$N$3),IF(F223=ReleaseProgress!$G$2,0,IF(F223&gt;ReleaseProgress!$G$2,1,-1)),"")</f>
        <v/>
      </c>
      <c r="H223" s="34" t="s">
        <v>281</v>
      </c>
      <c r="I223" s="45"/>
      <c r="J223" s="46"/>
      <c r="K223" s="46"/>
      <c r="L223" s="47"/>
      <c r="M223" s="47"/>
      <c r="N223" s="54"/>
      <c r="O223" s="49"/>
      <c r="P223" s="50"/>
      <c r="Q223" s="51"/>
      <c r="R223" s="51"/>
      <c r="S223" s="51"/>
      <c r="T223" s="51"/>
      <c r="U223" s="55"/>
      <c r="V223" s="53" t="str">
        <f t="shared" si="24"/>
        <v/>
      </c>
      <c r="W223" s="44"/>
      <c r="X223" t="s">
        <v>28</v>
      </c>
    </row>
    <row r="224" spans="2:24">
      <c r="B224" s="31" t="str">
        <f t="shared" si="25"/>
        <v/>
      </c>
      <c r="C224" s="31" t="str">
        <f t="shared" si="26"/>
        <v/>
      </c>
      <c r="D224" s="31" t="str">
        <f t="shared" si="21"/>
        <v>Y</v>
      </c>
      <c r="E224" s="31">
        <f t="shared" si="22"/>
        <v>0</v>
      </c>
      <c r="F224" s="32" t="str">
        <f t="shared" si="23"/>
        <v/>
      </c>
      <c r="G224" s="33" t="str">
        <f ca="1">IF(OR(P224=$N$2,P224=$N$3),IF(F224=ReleaseProgress!$G$2,0,IF(F224&gt;ReleaseProgress!$G$2,1,-1)),"")</f>
        <v/>
      </c>
      <c r="H224" s="34" t="s">
        <v>282</v>
      </c>
      <c r="I224" s="45"/>
      <c r="J224" s="46"/>
      <c r="K224" s="46"/>
      <c r="L224" s="47"/>
      <c r="M224" s="47"/>
      <c r="N224" s="54"/>
      <c r="O224" s="49"/>
      <c r="P224" s="50"/>
      <c r="Q224" s="51"/>
      <c r="R224" s="51"/>
      <c r="S224" s="51"/>
      <c r="T224" s="51"/>
      <c r="U224" s="55"/>
      <c r="V224" s="53" t="str">
        <f t="shared" si="24"/>
        <v/>
      </c>
      <c r="W224" s="44"/>
      <c r="X224" t="s">
        <v>28</v>
      </c>
    </row>
    <row r="225" spans="2:24">
      <c r="B225" s="31" t="str">
        <f t="shared" si="25"/>
        <v/>
      </c>
      <c r="C225" s="31" t="str">
        <f t="shared" si="26"/>
        <v/>
      </c>
      <c r="D225" s="31" t="str">
        <f t="shared" si="21"/>
        <v>Y</v>
      </c>
      <c r="E225" s="31">
        <f t="shared" si="22"/>
        <v>0</v>
      </c>
      <c r="F225" s="32" t="str">
        <f t="shared" si="23"/>
        <v/>
      </c>
      <c r="G225" s="33" t="str">
        <f ca="1">IF(OR(P225=$N$2,P225=$N$3),IF(F225=ReleaseProgress!$G$2,0,IF(F225&gt;ReleaseProgress!$G$2,1,-1)),"")</f>
        <v/>
      </c>
      <c r="H225" s="34" t="s">
        <v>283</v>
      </c>
      <c r="I225" s="45"/>
      <c r="J225" s="46"/>
      <c r="K225" s="46"/>
      <c r="L225" s="47"/>
      <c r="M225" s="47"/>
      <c r="N225" s="54"/>
      <c r="O225" s="49"/>
      <c r="P225" s="50"/>
      <c r="Q225" s="51"/>
      <c r="R225" s="51"/>
      <c r="S225" s="51"/>
      <c r="T225" s="51"/>
      <c r="U225" s="55"/>
      <c r="V225" s="53" t="str">
        <f t="shared" si="24"/>
        <v/>
      </c>
      <c r="W225" s="44"/>
      <c r="X225" t="s">
        <v>28</v>
      </c>
    </row>
    <row r="226" spans="2:24">
      <c r="B226" s="31" t="str">
        <f t="shared" si="25"/>
        <v/>
      </c>
      <c r="C226" s="31" t="str">
        <f t="shared" si="26"/>
        <v/>
      </c>
      <c r="D226" s="31" t="str">
        <f t="shared" si="21"/>
        <v>Y</v>
      </c>
      <c r="E226" s="31">
        <f t="shared" si="22"/>
        <v>0</v>
      </c>
      <c r="F226" s="32" t="str">
        <f t="shared" si="23"/>
        <v/>
      </c>
      <c r="G226" s="33" t="str">
        <f ca="1">IF(OR(P226=$N$2,P226=$N$3),IF(F226=ReleaseProgress!$G$2,0,IF(F226&gt;ReleaseProgress!$G$2,1,-1)),"")</f>
        <v/>
      </c>
      <c r="H226" s="34" t="s">
        <v>284</v>
      </c>
      <c r="I226" s="45"/>
      <c r="J226" s="46"/>
      <c r="K226" s="46"/>
      <c r="L226" s="47"/>
      <c r="M226" s="47"/>
      <c r="N226" s="54"/>
      <c r="O226" s="49"/>
      <c r="P226" s="50"/>
      <c r="Q226" s="51"/>
      <c r="R226" s="51"/>
      <c r="S226" s="51"/>
      <c r="T226" s="51"/>
      <c r="U226" s="55"/>
      <c r="V226" s="53" t="str">
        <f t="shared" si="24"/>
        <v/>
      </c>
      <c r="W226" s="44"/>
      <c r="X226" t="s">
        <v>28</v>
      </c>
    </row>
    <row r="227" spans="2:24">
      <c r="B227" s="31" t="str">
        <f t="shared" si="25"/>
        <v/>
      </c>
      <c r="C227" s="31" t="str">
        <f t="shared" si="26"/>
        <v/>
      </c>
      <c r="D227" s="31" t="str">
        <f t="shared" si="21"/>
        <v>Y</v>
      </c>
      <c r="E227" s="31">
        <f t="shared" si="22"/>
        <v>0</v>
      </c>
      <c r="F227" s="32" t="str">
        <f t="shared" si="23"/>
        <v/>
      </c>
      <c r="G227" s="33" t="str">
        <f ca="1">IF(OR(P227=$N$2,P227=$N$3),IF(F227=ReleaseProgress!$G$2,0,IF(F227&gt;ReleaseProgress!$G$2,1,-1)),"")</f>
        <v/>
      </c>
      <c r="H227" s="34" t="s">
        <v>285</v>
      </c>
      <c r="I227" s="45"/>
      <c r="J227" s="46"/>
      <c r="K227" s="46"/>
      <c r="L227" s="47"/>
      <c r="M227" s="47"/>
      <c r="N227" s="54"/>
      <c r="O227" s="49"/>
      <c r="P227" s="50"/>
      <c r="Q227" s="51"/>
      <c r="R227" s="51"/>
      <c r="S227" s="51"/>
      <c r="T227" s="51"/>
      <c r="U227" s="55"/>
      <c r="V227" s="53" t="str">
        <f t="shared" si="24"/>
        <v/>
      </c>
      <c r="W227" s="44"/>
      <c r="X227" t="s">
        <v>28</v>
      </c>
    </row>
    <row r="228" spans="2:24">
      <c r="B228" s="31" t="str">
        <f t="shared" si="25"/>
        <v/>
      </c>
      <c r="C228" s="31" t="str">
        <f t="shared" si="26"/>
        <v/>
      </c>
      <c r="D228" s="31" t="str">
        <f t="shared" si="21"/>
        <v>Y</v>
      </c>
      <c r="E228" s="31">
        <f t="shared" si="22"/>
        <v>0</v>
      </c>
      <c r="F228" s="32" t="str">
        <f t="shared" si="23"/>
        <v/>
      </c>
      <c r="G228" s="33" t="str">
        <f ca="1">IF(OR(P228=$N$2,P228=$N$3),IF(F228=ReleaseProgress!$G$2,0,IF(F228&gt;ReleaseProgress!$G$2,1,-1)),"")</f>
        <v/>
      </c>
      <c r="H228" s="34" t="s">
        <v>286</v>
      </c>
      <c r="I228" s="45"/>
      <c r="J228" s="46"/>
      <c r="K228" s="46"/>
      <c r="L228" s="47"/>
      <c r="M228" s="47"/>
      <c r="N228" s="54"/>
      <c r="O228" s="49"/>
      <c r="P228" s="50"/>
      <c r="Q228" s="51"/>
      <c r="R228" s="51"/>
      <c r="S228" s="51"/>
      <c r="T228" s="51"/>
      <c r="U228" s="55"/>
      <c r="V228" s="53" t="str">
        <f t="shared" si="24"/>
        <v/>
      </c>
      <c r="W228" s="44"/>
      <c r="X228" t="s">
        <v>28</v>
      </c>
    </row>
    <row r="229" spans="2:24">
      <c r="B229" s="31" t="str">
        <f t="shared" si="25"/>
        <v/>
      </c>
      <c r="C229" s="31" t="str">
        <f t="shared" si="26"/>
        <v/>
      </c>
      <c r="D229" s="31" t="str">
        <f t="shared" si="21"/>
        <v>Y</v>
      </c>
      <c r="E229" s="31">
        <f t="shared" si="22"/>
        <v>0</v>
      </c>
      <c r="F229" s="32" t="str">
        <f t="shared" si="23"/>
        <v/>
      </c>
      <c r="G229" s="33" t="str">
        <f ca="1">IF(OR(P229=$N$2,P229=$N$3),IF(F229=ReleaseProgress!$G$2,0,IF(F229&gt;ReleaseProgress!$G$2,1,-1)),"")</f>
        <v/>
      </c>
      <c r="H229" s="34" t="s">
        <v>287</v>
      </c>
      <c r="I229" s="45"/>
      <c r="J229" s="46"/>
      <c r="K229" s="46"/>
      <c r="L229" s="47"/>
      <c r="M229" s="47"/>
      <c r="N229" s="54"/>
      <c r="O229" s="49"/>
      <c r="P229" s="50"/>
      <c r="Q229" s="51"/>
      <c r="R229" s="51"/>
      <c r="S229" s="51"/>
      <c r="T229" s="51"/>
      <c r="U229" s="55"/>
      <c r="V229" s="53" t="str">
        <f t="shared" si="24"/>
        <v/>
      </c>
      <c r="W229" s="44"/>
      <c r="X229" t="s">
        <v>28</v>
      </c>
    </row>
    <row r="230" spans="2:24">
      <c r="B230" s="31" t="str">
        <f t="shared" si="25"/>
        <v/>
      </c>
      <c r="C230" s="31" t="str">
        <f t="shared" si="26"/>
        <v/>
      </c>
      <c r="D230" s="31" t="str">
        <f t="shared" si="21"/>
        <v>Y</v>
      </c>
      <c r="E230" s="31">
        <f t="shared" si="22"/>
        <v>0</v>
      </c>
      <c r="F230" s="32" t="str">
        <f t="shared" si="23"/>
        <v/>
      </c>
      <c r="G230" s="33" t="str">
        <f ca="1">IF(OR(P230=$N$2,P230=$N$3),IF(F230=ReleaseProgress!$G$2,0,IF(F230&gt;ReleaseProgress!$G$2,1,-1)),"")</f>
        <v/>
      </c>
      <c r="H230" s="34" t="s">
        <v>288</v>
      </c>
      <c r="I230" s="45"/>
      <c r="J230" s="46"/>
      <c r="K230" s="46"/>
      <c r="L230" s="47"/>
      <c r="M230" s="47"/>
      <c r="N230" s="54"/>
      <c r="O230" s="49"/>
      <c r="P230" s="50"/>
      <c r="Q230" s="51"/>
      <c r="R230" s="51"/>
      <c r="S230" s="51"/>
      <c r="T230" s="51"/>
      <c r="U230" s="55"/>
      <c r="V230" s="53" t="str">
        <f t="shared" si="24"/>
        <v/>
      </c>
      <c r="W230" s="44"/>
      <c r="X230" t="s">
        <v>28</v>
      </c>
    </row>
    <row r="231" spans="2:24">
      <c r="B231" s="31" t="str">
        <f t="shared" si="25"/>
        <v/>
      </c>
      <c r="C231" s="31" t="str">
        <f t="shared" si="26"/>
        <v/>
      </c>
      <c r="D231" s="31" t="str">
        <f t="shared" si="21"/>
        <v>Y</v>
      </c>
      <c r="E231" s="31">
        <f t="shared" si="22"/>
        <v>0</v>
      </c>
      <c r="F231" s="32" t="str">
        <f t="shared" si="23"/>
        <v/>
      </c>
      <c r="G231" s="33" t="str">
        <f ca="1">IF(OR(P231=$N$2,P231=$N$3),IF(F231=ReleaseProgress!$G$2,0,IF(F231&gt;ReleaseProgress!$G$2,1,-1)),"")</f>
        <v/>
      </c>
      <c r="H231" s="34" t="s">
        <v>289</v>
      </c>
      <c r="I231" s="45"/>
      <c r="J231" s="46"/>
      <c r="K231" s="46"/>
      <c r="L231" s="47"/>
      <c r="M231" s="47"/>
      <c r="N231" s="54"/>
      <c r="O231" s="49"/>
      <c r="P231" s="50"/>
      <c r="Q231" s="51"/>
      <c r="R231" s="51"/>
      <c r="S231" s="51"/>
      <c r="T231" s="51"/>
      <c r="U231" s="55"/>
      <c r="V231" s="53" t="str">
        <f t="shared" si="24"/>
        <v/>
      </c>
      <c r="W231" s="44"/>
      <c r="X231" t="s">
        <v>28</v>
      </c>
    </row>
    <row r="232" spans="2:24">
      <c r="B232" s="31" t="str">
        <f t="shared" si="25"/>
        <v/>
      </c>
      <c r="C232" s="31" t="str">
        <f t="shared" si="26"/>
        <v/>
      </c>
      <c r="D232" s="31" t="str">
        <f t="shared" si="21"/>
        <v>Y</v>
      </c>
      <c r="E232" s="31">
        <f t="shared" si="22"/>
        <v>0</v>
      </c>
      <c r="F232" s="32" t="str">
        <f t="shared" si="23"/>
        <v/>
      </c>
      <c r="G232" s="33" t="str">
        <f ca="1">IF(OR(P232=$N$2,P232=$N$3),IF(F232=ReleaseProgress!$G$2,0,IF(F232&gt;ReleaseProgress!$G$2,1,-1)),"")</f>
        <v/>
      </c>
      <c r="H232" s="34" t="s">
        <v>290</v>
      </c>
      <c r="I232" s="45"/>
      <c r="J232" s="46"/>
      <c r="K232" s="46"/>
      <c r="L232" s="47"/>
      <c r="M232" s="47"/>
      <c r="N232" s="54"/>
      <c r="O232" s="49"/>
      <c r="P232" s="50"/>
      <c r="Q232" s="51"/>
      <c r="R232" s="51"/>
      <c r="S232" s="51"/>
      <c r="T232" s="51"/>
      <c r="U232" s="55"/>
      <c r="V232" s="53" t="str">
        <f t="shared" si="24"/>
        <v/>
      </c>
      <c r="W232" s="44"/>
      <c r="X232" t="s">
        <v>28</v>
      </c>
    </row>
    <row r="233" spans="2:24">
      <c r="B233" s="31" t="str">
        <f t="shared" si="25"/>
        <v/>
      </c>
      <c r="C233" s="31" t="str">
        <f t="shared" si="26"/>
        <v/>
      </c>
      <c r="D233" s="31" t="str">
        <f t="shared" si="21"/>
        <v>Y</v>
      </c>
      <c r="E233" s="31">
        <f t="shared" si="22"/>
        <v>0</v>
      </c>
      <c r="F233" s="32" t="str">
        <f t="shared" si="23"/>
        <v/>
      </c>
      <c r="G233" s="33" t="str">
        <f ca="1">IF(OR(P233=$N$2,P233=$N$3),IF(F233=ReleaseProgress!$G$2,0,IF(F233&gt;ReleaseProgress!$G$2,1,-1)),"")</f>
        <v/>
      </c>
      <c r="H233" s="34" t="s">
        <v>291</v>
      </c>
      <c r="I233" s="45"/>
      <c r="J233" s="46"/>
      <c r="K233" s="46"/>
      <c r="L233" s="47"/>
      <c r="M233" s="47"/>
      <c r="N233" s="54"/>
      <c r="O233" s="49"/>
      <c r="P233" s="50"/>
      <c r="Q233" s="51"/>
      <c r="R233" s="51"/>
      <c r="S233" s="51"/>
      <c r="T233" s="51"/>
      <c r="U233" s="55"/>
      <c r="V233" s="53" t="str">
        <f t="shared" si="24"/>
        <v/>
      </c>
      <c r="W233" s="44"/>
      <c r="X233" t="s">
        <v>28</v>
      </c>
    </row>
    <row r="234" spans="2:24">
      <c r="B234" s="31" t="str">
        <f t="shared" si="25"/>
        <v/>
      </c>
      <c r="C234" s="31" t="str">
        <f t="shared" si="26"/>
        <v/>
      </c>
      <c r="D234" s="31" t="str">
        <f t="shared" si="21"/>
        <v>Y</v>
      </c>
      <c r="E234" s="31">
        <f t="shared" si="22"/>
        <v>0</v>
      </c>
      <c r="F234" s="32" t="str">
        <f t="shared" si="23"/>
        <v/>
      </c>
      <c r="G234" s="33" t="str">
        <f ca="1">IF(OR(P234=$N$2,P234=$N$3),IF(F234=ReleaseProgress!$G$2,0,IF(F234&gt;ReleaseProgress!$G$2,1,-1)),"")</f>
        <v/>
      </c>
      <c r="H234" s="34" t="s">
        <v>292</v>
      </c>
      <c r="I234" s="45"/>
      <c r="J234" s="46"/>
      <c r="K234" s="46"/>
      <c r="L234" s="47"/>
      <c r="M234" s="47"/>
      <c r="N234" s="54"/>
      <c r="O234" s="49"/>
      <c r="P234" s="50"/>
      <c r="Q234" s="51"/>
      <c r="R234" s="51"/>
      <c r="S234" s="51"/>
      <c r="T234" s="51"/>
      <c r="U234" s="55"/>
      <c r="V234" s="53" t="str">
        <f t="shared" si="24"/>
        <v/>
      </c>
      <c r="W234" s="44"/>
      <c r="X234" t="s">
        <v>28</v>
      </c>
    </row>
    <row r="235" spans="2:24">
      <c r="B235" s="31" t="str">
        <f t="shared" si="25"/>
        <v/>
      </c>
      <c r="C235" s="31" t="str">
        <f t="shared" si="26"/>
        <v/>
      </c>
      <c r="D235" s="31" t="str">
        <f t="shared" si="21"/>
        <v>Y</v>
      </c>
      <c r="E235" s="31">
        <f t="shared" si="22"/>
        <v>0</v>
      </c>
      <c r="F235" s="32" t="str">
        <f t="shared" si="23"/>
        <v/>
      </c>
      <c r="G235" s="33" t="str">
        <f ca="1">IF(OR(P235=$N$2,P235=$N$3),IF(F235=ReleaseProgress!$G$2,0,IF(F235&gt;ReleaseProgress!$G$2,1,-1)),"")</f>
        <v/>
      </c>
      <c r="H235" s="34" t="s">
        <v>293</v>
      </c>
      <c r="I235" s="45"/>
      <c r="J235" s="46"/>
      <c r="K235" s="46"/>
      <c r="L235" s="47"/>
      <c r="M235" s="47"/>
      <c r="N235" s="54"/>
      <c r="O235" s="49"/>
      <c r="P235" s="50"/>
      <c r="Q235" s="51"/>
      <c r="R235" s="51"/>
      <c r="S235" s="51"/>
      <c r="T235" s="51"/>
      <c r="U235" s="55"/>
      <c r="V235" s="53" t="str">
        <f t="shared" si="24"/>
        <v/>
      </c>
      <c r="W235" s="44"/>
      <c r="X235" t="s">
        <v>28</v>
      </c>
    </row>
    <row r="236" spans="2:24">
      <c r="B236" s="31" t="str">
        <f t="shared" si="25"/>
        <v/>
      </c>
      <c r="C236" s="31" t="str">
        <f t="shared" si="26"/>
        <v/>
      </c>
      <c r="D236" s="31" t="str">
        <f t="shared" si="21"/>
        <v>Y</v>
      </c>
      <c r="E236" s="31">
        <f t="shared" si="22"/>
        <v>0</v>
      </c>
      <c r="F236" s="32" t="str">
        <f t="shared" si="23"/>
        <v/>
      </c>
      <c r="G236" s="33" t="str">
        <f ca="1">IF(OR(P236=$N$2,P236=$N$3),IF(F236=ReleaseProgress!$G$2,0,IF(F236&gt;ReleaseProgress!$G$2,1,-1)),"")</f>
        <v/>
      </c>
      <c r="H236" s="34" t="s">
        <v>294</v>
      </c>
      <c r="I236" s="45"/>
      <c r="J236" s="46"/>
      <c r="K236" s="46"/>
      <c r="L236" s="47"/>
      <c r="M236" s="47"/>
      <c r="N236" s="54"/>
      <c r="O236" s="49"/>
      <c r="P236" s="50"/>
      <c r="Q236" s="51"/>
      <c r="R236" s="51"/>
      <c r="S236" s="51"/>
      <c r="T236" s="51"/>
      <c r="U236" s="55"/>
      <c r="V236" s="53" t="str">
        <f t="shared" si="24"/>
        <v/>
      </c>
      <c r="W236" s="44"/>
      <c r="X236" t="s">
        <v>28</v>
      </c>
    </row>
    <row r="237" spans="2:24">
      <c r="B237" s="31" t="str">
        <f t="shared" si="25"/>
        <v/>
      </c>
      <c r="C237" s="31" t="str">
        <f t="shared" si="26"/>
        <v/>
      </c>
      <c r="D237" s="31" t="str">
        <f t="shared" si="21"/>
        <v>Y</v>
      </c>
      <c r="E237" s="31">
        <f t="shared" si="22"/>
        <v>0</v>
      </c>
      <c r="F237" s="32" t="str">
        <f t="shared" si="23"/>
        <v/>
      </c>
      <c r="G237" s="33" t="str">
        <f ca="1">IF(OR(P237=$N$2,P237=$N$3),IF(F237=ReleaseProgress!$G$2,0,IF(F237&gt;ReleaseProgress!$G$2,1,-1)),"")</f>
        <v/>
      </c>
      <c r="H237" s="34" t="s">
        <v>295</v>
      </c>
      <c r="I237" s="45"/>
      <c r="J237" s="46"/>
      <c r="K237" s="46"/>
      <c r="L237" s="47"/>
      <c r="M237" s="47"/>
      <c r="N237" s="54"/>
      <c r="O237" s="49"/>
      <c r="P237" s="50"/>
      <c r="Q237" s="51"/>
      <c r="R237" s="51"/>
      <c r="S237" s="51"/>
      <c r="T237" s="51"/>
      <c r="U237" s="55"/>
      <c r="V237" s="53" t="str">
        <f t="shared" si="24"/>
        <v/>
      </c>
      <c r="W237" s="44"/>
      <c r="X237" t="s">
        <v>28</v>
      </c>
    </row>
    <row r="238" spans="2:24">
      <c r="B238" s="31" t="str">
        <f t="shared" si="25"/>
        <v/>
      </c>
      <c r="C238" s="31" t="str">
        <f t="shared" si="26"/>
        <v/>
      </c>
      <c r="D238" s="31" t="str">
        <f t="shared" si="21"/>
        <v>Y</v>
      </c>
      <c r="E238" s="31">
        <f t="shared" si="22"/>
        <v>0</v>
      </c>
      <c r="F238" s="32" t="str">
        <f t="shared" si="23"/>
        <v/>
      </c>
      <c r="G238" s="33" t="str">
        <f ca="1">IF(OR(P238=$N$2,P238=$N$3),IF(F238=ReleaseProgress!$G$2,0,IF(F238&gt;ReleaseProgress!$G$2,1,-1)),"")</f>
        <v/>
      </c>
      <c r="H238" s="34" t="s">
        <v>296</v>
      </c>
      <c r="I238" s="45"/>
      <c r="J238" s="46"/>
      <c r="K238" s="46"/>
      <c r="L238" s="47"/>
      <c r="M238" s="47"/>
      <c r="N238" s="54"/>
      <c r="O238" s="49"/>
      <c r="P238" s="50"/>
      <c r="Q238" s="51"/>
      <c r="R238" s="51"/>
      <c r="S238" s="51"/>
      <c r="T238" s="51"/>
      <c r="U238" s="55"/>
      <c r="V238" s="53" t="str">
        <f t="shared" si="24"/>
        <v/>
      </c>
      <c r="W238" s="44"/>
      <c r="X238" t="s">
        <v>28</v>
      </c>
    </row>
    <row r="239" spans="2:24">
      <c r="B239" s="31" t="str">
        <f t="shared" si="25"/>
        <v/>
      </c>
      <c r="C239" s="31" t="str">
        <f t="shared" si="26"/>
        <v/>
      </c>
      <c r="D239" s="31" t="str">
        <f t="shared" si="21"/>
        <v>Y</v>
      </c>
      <c r="E239" s="31">
        <f t="shared" si="22"/>
        <v>0</v>
      </c>
      <c r="F239" s="32" t="str">
        <f t="shared" si="23"/>
        <v/>
      </c>
      <c r="G239" s="33" t="str">
        <f ca="1">IF(OR(P239=$N$2,P239=$N$3),IF(F239=ReleaseProgress!$G$2,0,IF(F239&gt;ReleaseProgress!$G$2,1,-1)),"")</f>
        <v/>
      </c>
      <c r="H239" s="34" t="s">
        <v>297</v>
      </c>
      <c r="I239" s="45"/>
      <c r="J239" s="46"/>
      <c r="K239" s="46"/>
      <c r="L239" s="47"/>
      <c r="M239" s="47"/>
      <c r="N239" s="54"/>
      <c r="O239" s="49"/>
      <c r="P239" s="50"/>
      <c r="Q239" s="51"/>
      <c r="R239" s="51"/>
      <c r="S239" s="51"/>
      <c r="T239" s="51"/>
      <c r="U239" s="55"/>
      <c r="V239" s="53" t="str">
        <f t="shared" si="24"/>
        <v/>
      </c>
      <c r="W239" s="44"/>
      <c r="X239" t="s">
        <v>28</v>
      </c>
    </row>
    <row r="240" spans="2:24">
      <c r="B240" s="31" t="str">
        <f t="shared" si="25"/>
        <v/>
      </c>
      <c r="C240" s="31" t="str">
        <f t="shared" si="26"/>
        <v/>
      </c>
      <c r="D240" s="31" t="str">
        <f t="shared" si="21"/>
        <v>Y</v>
      </c>
      <c r="E240" s="31">
        <f t="shared" si="22"/>
        <v>0</v>
      </c>
      <c r="F240" s="32" t="str">
        <f t="shared" si="23"/>
        <v/>
      </c>
      <c r="G240" s="33" t="str">
        <f ca="1">IF(OR(P240=$N$2,P240=$N$3),IF(F240=ReleaseProgress!$G$2,0,IF(F240&gt;ReleaseProgress!$G$2,1,-1)),"")</f>
        <v/>
      </c>
      <c r="H240" s="34" t="s">
        <v>298</v>
      </c>
      <c r="I240" s="45"/>
      <c r="J240" s="46"/>
      <c r="K240" s="46"/>
      <c r="L240" s="47"/>
      <c r="M240" s="47"/>
      <c r="N240" s="54"/>
      <c r="O240" s="49"/>
      <c r="P240" s="50"/>
      <c r="Q240" s="51"/>
      <c r="R240" s="51"/>
      <c r="S240" s="51"/>
      <c r="T240" s="51"/>
      <c r="U240" s="55"/>
      <c r="V240" s="53" t="str">
        <f t="shared" si="24"/>
        <v/>
      </c>
      <c r="W240" s="44"/>
      <c r="X240" t="s">
        <v>28</v>
      </c>
    </row>
    <row r="241" spans="2:24">
      <c r="B241" s="31" t="str">
        <f t="shared" si="25"/>
        <v/>
      </c>
      <c r="C241" s="31" t="str">
        <f t="shared" si="26"/>
        <v/>
      </c>
      <c r="D241" s="31" t="str">
        <f t="shared" si="21"/>
        <v>Y</v>
      </c>
      <c r="E241" s="31">
        <f t="shared" si="22"/>
        <v>0</v>
      </c>
      <c r="F241" s="32" t="str">
        <f t="shared" si="23"/>
        <v/>
      </c>
      <c r="G241" s="33" t="str">
        <f ca="1">IF(OR(P241=$N$2,P241=$N$3),IF(F241=ReleaseProgress!$G$2,0,IF(F241&gt;ReleaseProgress!$G$2,1,-1)),"")</f>
        <v/>
      </c>
      <c r="H241" s="34" t="s">
        <v>299</v>
      </c>
      <c r="I241" s="45"/>
      <c r="J241" s="46"/>
      <c r="K241" s="46"/>
      <c r="L241" s="47"/>
      <c r="M241" s="47"/>
      <c r="N241" s="54"/>
      <c r="O241" s="49"/>
      <c r="P241" s="50"/>
      <c r="Q241" s="51"/>
      <c r="R241" s="51"/>
      <c r="S241" s="51"/>
      <c r="T241" s="51"/>
      <c r="U241" s="55"/>
      <c r="V241" s="53" t="str">
        <f t="shared" si="24"/>
        <v/>
      </c>
      <c r="W241" s="44"/>
      <c r="X241" t="s">
        <v>28</v>
      </c>
    </row>
    <row r="242" spans="2:24">
      <c r="B242" s="31" t="str">
        <f t="shared" si="25"/>
        <v/>
      </c>
      <c r="C242" s="31" t="str">
        <f t="shared" si="26"/>
        <v/>
      </c>
      <c r="D242" s="31" t="str">
        <f t="shared" si="21"/>
        <v>Y</v>
      </c>
      <c r="E242" s="31">
        <f t="shared" si="22"/>
        <v>0</v>
      </c>
      <c r="F242" s="32" t="str">
        <f t="shared" si="23"/>
        <v/>
      </c>
      <c r="G242" s="33" t="str">
        <f ca="1">IF(OR(P242=$N$2,P242=$N$3),IF(F242=ReleaseProgress!$G$2,0,IF(F242&gt;ReleaseProgress!$G$2,1,-1)),"")</f>
        <v/>
      </c>
      <c r="H242" s="34" t="s">
        <v>300</v>
      </c>
      <c r="I242" s="45"/>
      <c r="J242" s="46"/>
      <c r="K242" s="46"/>
      <c r="L242" s="47"/>
      <c r="M242" s="47"/>
      <c r="N242" s="54"/>
      <c r="O242" s="49"/>
      <c r="P242" s="50"/>
      <c r="Q242" s="51"/>
      <c r="R242" s="51"/>
      <c r="S242" s="51"/>
      <c r="T242" s="51"/>
      <c r="U242" s="55"/>
      <c r="V242" s="53" t="str">
        <f t="shared" si="24"/>
        <v/>
      </c>
      <c r="W242" s="44"/>
      <c r="X242" t="s">
        <v>28</v>
      </c>
    </row>
    <row r="243" spans="2:24">
      <c r="B243" s="31" t="str">
        <f t="shared" si="25"/>
        <v/>
      </c>
      <c r="C243" s="31" t="str">
        <f t="shared" si="26"/>
        <v/>
      </c>
      <c r="D243" s="31" t="str">
        <f t="shared" si="21"/>
        <v>Y</v>
      </c>
      <c r="E243" s="31">
        <f t="shared" si="22"/>
        <v>0</v>
      </c>
      <c r="F243" s="32" t="str">
        <f t="shared" si="23"/>
        <v/>
      </c>
      <c r="G243" s="33" t="str">
        <f ca="1">IF(OR(P243=$N$2,P243=$N$3),IF(F243=ReleaseProgress!$G$2,0,IF(F243&gt;ReleaseProgress!$G$2,1,-1)),"")</f>
        <v/>
      </c>
      <c r="H243" s="34" t="s">
        <v>301</v>
      </c>
      <c r="I243" s="45"/>
      <c r="J243" s="46"/>
      <c r="K243" s="46"/>
      <c r="L243" s="47"/>
      <c r="M243" s="47"/>
      <c r="N243" s="54"/>
      <c r="O243" s="49"/>
      <c r="P243" s="50"/>
      <c r="Q243" s="51"/>
      <c r="R243" s="51"/>
      <c r="S243" s="51"/>
      <c r="T243" s="51"/>
      <c r="U243" s="55"/>
      <c r="V243" s="53" t="str">
        <f t="shared" si="24"/>
        <v/>
      </c>
      <c r="W243" s="44"/>
      <c r="X243" t="s">
        <v>28</v>
      </c>
    </row>
    <row r="244" spans="2:24">
      <c r="B244" s="31" t="str">
        <f t="shared" si="25"/>
        <v/>
      </c>
      <c r="C244" s="31" t="str">
        <f t="shared" si="26"/>
        <v/>
      </c>
      <c r="D244" s="31" t="str">
        <f t="shared" si="21"/>
        <v>Y</v>
      </c>
      <c r="E244" s="31">
        <f t="shared" si="22"/>
        <v>0</v>
      </c>
      <c r="F244" s="32" t="str">
        <f t="shared" si="23"/>
        <v/>
      </c>
      <c r="G244" s="33" t="str">
        <f ca="1">IF(OR(P244=$N$2,P244=$N$3),IF(F244=ReleaseProgress!$G$2,0,IF(F244&gt;ReleaseProgress!$G$2,1,-1)),"")</f>
        <v/>
      </c>
      <c r="H244" s="34" t="s">
        <v>302</v>
      </c>
      <c r="I244" s="45"/>
      <c r="J244" s="46"/>
      <c r="K244" s="46"/>
      <c r="L244" s="47"/>
      <c r="M244" s="47"/>
      <c r="N244" s="54"/>
      <c r="O244" s="49"/>
      <c r="P244" s="50"/>
      <c r="Q244" s="51"/>
      <c r="R244" s="51"/>
      <c r="S244" s="51"/>
      <c r="T244" s="51"/>
      <c r="U244" s="55"/>
      <c r="V244" s="53" t="str">
        <f t="shared" si="24"/>
        <v/>
      </c>
      <c r="W244" s="44"/>
      <c r="X244" t="s">
        <v>28</v>
      </c>
    </row>
    <row r="245" spans="2:24">
      <c r="B245" s="31" t="str">
        <f t="shared" si="25"/>
        <v/>
      </c>
      <c r="C245" s="31" t="str">
        <f t="shared" si="26"/>
        <v/>
      </c>
      <c r="D245" s="31" t="str">
        <f t="shared" si="21"/>
        <v>Y</v>
      </c>
      <c r="E245" s="31">
        <f t="shared" si="22"/>
        <v>0</v>
      </c>
      <c r="F245" s="32" t="str">
        <f t="shared" si="23"/>
        <v/>
      </c>
      <c r="G245" s="33" t="str">
        <f ca="1">IF(OR(P245=$N$2,P245=$N$3),IF(F245=ReleaseProgress!$G$2,0,IF(F245&gt;ReleaseProgress!$G$2,1,-1)),"")</f>
        <v/>
      </c>
      <c r="H245" s="34" t="s">
        <v>303</v>
      </c>
      <c r="I245" s="45"/>
      <c r="J245" s="46"/>
      <c r="K245" s="46"/>
      <c r="L245" s="47"/>
      <c r="M245" s="47"/>
      <c r="N245" s="54"/>
      <c r="O245" s="49"/>
      <c r="P245" s="50"/>
      <c r="Q245" s="51"/>
      <c r="R245" s="51"/>
      <c r="S245" s="51"/>
      <c r="T245" s="51"/>
      <c r="U245" s="55"/>
      <c r="V245" s="53" t="str">
        <f t="shared" si="24"/>
        <v/>
      </c>
      <c r="W245" s="44"/>
      <c r="X245" t="s">
        <v>28</v>
      </c>
    </row>
    <row r="246" spans="2:24">
      <c r="B246" s="31" t="str">
        <f t="shared" si="25"/>
        <v/>
      </c>
      <c r="C246" s="31" t="str">
        <f t="shared" si="26"/>
        <v/>
      </c>
      <c r="D246" s="31" t="str">
        <f t="shared" si="21"/>
        <v>Y</v>
      </c>
      <c r="E246" s="31">
        <f t="shared" si="22"/>
        <v>0</v>
      </c>
      <c r="F246" s="32" t="str">
        <f t="shared" si="23"/>
        <v/>
      </c>
      <c r="G246" s="33" t="str">
        <f ca="1">IF(OR(P246=$N$2,P246=$N$3),IF(F246=ReleaseProgress!$G$2,0,IF(F246&gt;ReleaseProgress!$G$2,1,-1)),"")</f>
        <v/>
      </c>
      <c r="H246" s="34" t="s">
        <v>304</v>
      </c>
      <c r="I246" s="45"/>
      <c r="J246" s="46"/>
      <c r="K246" s="46"/>
      <c r="L246" s="47"/>
      <c r="M246" s="47"/>
      <c r="N246" s="54"/>
      <c r="O246" s="49"/>
      <c r="P246" s="50"/>
      <c r="Q246" s="51"/>
      <c r="R246" s="51"/>
      <c r="S246" s="51"/>
      <c r="T246" s="51"/>
      <c r="U246" s="55"/>
      <c r="V246" s="53" t="str">
        <f t="shared" si="24"/>
        <v/>
      </c>
      <c r="W246" s="44"/>
      <c r="X246" t="s">
        <v>28</v>
      </c>
    </row>
    <row r="247" spans="2:24">
      <c r="B247" s="31" t="str">
        <f t="shared" si="25"/>
        <v/>
      </c>
      <c r="C247" s="31" t="str">
        <f t="shared" si="26"/>
        <v/>
      </c>
      <c r="D247" s="31" t="str">
        <f t="shared" si="21"/>
        <v>Y</v>
      </c>
      <c r="E247" s="31">
        <f t="shared" si="22"/>
        <v>0</v>
      </c>
      <c r="F247" s="32" t="str">
        <f t="shared" si="23"/>
        <v/>
      </c>
      <c r="G247" s="33" t="str">
        <f ca="1">IF(OR(P247=$N$2,P247=$N$3),IF(F247=ReleaseProgress!$G$2,0,IF(F247&gt;ReleaseProgress!$G$2,1,-1)),"")</f>
        <v/>
      </c>
      <c r="H247" s="34" t="s">
        <v>305</v>
      </c>
      <c r="I247" s="45"/>
      <c r="J247" s="46"/>
      <c r="K247" s="46"/>
      <c r="L247" s="47"/>
      <c r="M247" s="47"/>
      <c r="N247" s="54"/>
      <c r="O247" s="49"/>
      <c r="P247" s="50"/>
      <c r="Q247" s="51"/>
      <c r="R247" s="51"/>
      <c r="S247" s="51"/>
      <c r="T247" s="51"/>
      <c r="U247" s="55"/>
      <c r="V247" s="53" t="str">
        <f t="shared" si="24"/>
        <v/>
      </c>
      <c r="W247" s="44"/>
      <c r="X247" t="s">
        <v>28</v>
      </c>
    </row>
    <row r="248" spans="2:24">
      <c r="B248" s="31" t="str">
        <f t="shared" si="25"/>
        <v/>
      </c>
      <c r="C248" s="31" t="str">
        <f t="shared" si="26"/>
        <v/>
      </c>
      <c r="D248" s="31" t="str">
        <f t="shared" si="21"/>
        <v>Y</v>
      </c>
      <c r="E248" s="31">
        <f t="shared" si="22"/>
        <v>0</v>
      </c>
      <c r="F248" s="32" t="str">
        <f t="shared" si="23"/>
        <v/>
      </c>
      <c r="G248" s="33" t="str">
        <f ca="1">IF(OR(P248=$N$2,P248=$N$3),IF(F248=ReleaseProgress!$G$2,0,IF(F248&gt;ReleaseProgress!$G$2,1,-1)),"")</f>
        <v/>
      </c>
      <c r="H248" s="34" t="s">
        <v>306</v>
      </c>
      <c r="I248" s="45"/>
      <c r="J248" s="46"/>
      <c r="K248" s="46"/>
      <c r="L248" s="47"/>
      <c r="M248" s="47"/>
      <c r="N248" s="54"/>
      <c r="O248" s="49"/>
      <c r="P248" s="50"/>
      <c r="Q248" s="51"/>
      <c r="R248" s="51"/>
      <c r="S248" s="51"/>
      <c r="T248" s="51"/>
      <c r="U248" s="55"/>
      <c r="V248" s="53" t="str">
        <f t="shared" si="24"/>
        <v/>
      </c>
      <c r="W248" s="44"/>
      <c r="X248" t="s">
        <v>28</v>
      </c>
    </row>
    <row r="249" spans="2:24">
      <c r="B249" s="31" t="str">
        <f t="shared" si="25"/>
        <v/>
      </c>
      <c r="C249" s="31" t="str">
        <f t="shared" si="26"/>
        <v/>
      </c>
      <c r="D249" s="31" t="str">
        <f t="shared" si="21"/>
        <v>Y</v>
      </c>
      <c r="E249" s="31">
        <f t="shared" si="22"/>
        <v>0</v>
      </c>
      <c r="F249" s="32" t="str">
        <f t="shared" si="23"/>
        <v/>
      </c>
      <c r="G249" s="33" t="str">
        <f ca="1">IF(OR(P249=$N$2,P249=$N$3),IF(F249=ReleaseProgress!$G$2,0,IF(F249&gt;ReleaseProgress!$G$2,1,-1)),"")</f>
        <v/>
      </c>
      <c r="H249" s="34" t="s">
        <v>307</v>
      </c>
      <c r="I249" s="45"/>
      <c r="J249" s="46"/>
      <c r="K249" s="46"/>
      <c r="L249" s="47"/>
      <c r="M249" s="47"/>
      <c r="N249" s="54"/>
      <c r="O249" s="49"/>
      <c r="P249" s="50"/>
      <c r="Q249" s="51"/>
      <c r="R249" s="51"/>
      <c r="S249" s="51"/>
      <c r="T249" s="51"/>
      <c r="U249" s="55"/>
      <c r="V249" s="53" t="str">
        <f t="shared" si="24"/>
        <v/>
      </c>
      <c r="W249" s="44"/>
      <c r="X249" t="s">
        <v>28</v>
      </c>
    </row>
    <row r="250" spans="2:24">
      <c r="B250" s="31" t="str">
        <f t="shared" si="25"/>
        <v/>
      </c>
      <c r="C250" s="31" t="str">
        <f t="shared" si="26"/>
        <v/>
      </c>
      <c r="D250" s="31" t="str">
        <f t="shared" si="21"/>
        <v>Y</v>
      </c>
      <c r="E250" s="31">
        <f t="shared" si="22"/>
        <v>0</v>
      </c>
      <c r="F250" s="32" t="str">
        <f t="shared" si="23"/>
        <v/>
      </c>
      <c r="G250" s="33" t="str">
        <f ca="1">IF(OR(P250=$N$2,P250=$N$3),IF(F250=ReleaseProgress!$G$2,0,IF(F250&gt;ReleaseProgress!$G$2,1,-1)),"")</f>
        <v/>
      </c>
      <c r="H250" s="34" t="s">
        <v>308</v>
      </c>
      <c r="I250" s="45"/>
      <c r="J250" s="46"/>
      <c r="K250" s="46"/>
      <c r="L250" s="47"/>
      <c r="M250" s="47"/>
      <c r="N250" s="54"/>
      <c r="O250" s="49"/>
      <c r="P250" s="50"/>
      <c r="Q250" s="51"/>
      <c r="R250" s="51"/>
      <c r="S250" s="51"/>
      <c r="T250" s="51"/>
      <c r="U250" s="55"/>
      <c r="V250" s="53" t="str">
        <f t="shared" si="24"/>
        <v/>
      </c>
      <c r="W250" s="44"/>
      <c r="X250" t="s">
        <v>28</v>
      </c>
    </row>
    <row r="251" spans="2:24">
      <c r="B251" s="31" t="str">
        <f t="shared" si="25"/>
        <v/>
      </c>
      <c r="C251" s="31" t="str">
        <f t="shared" si="26"/>
        <v/>
      </c>
      <c r="D251" s="31" t="str">
        <f t="shared" si="21"/>
        <v>Y</v>
      </c>
      <c r="E251" s="31">
        <f t="shared" si="22"/>
        <v>0</v>
      </c>
      <c r="F251" s="32" t="str">
        <f t="shared" si="23"/>
        <v/>
      </c>
      <c r="G251" s="33" t="str">
        <f ca="1">IF(OR(P251=$N$2,P251=$N$3),IF(F251=ReleaseProgress!$G$2,0,IF(F251&gt;ReleaseProgress!$G$2,1,-1)),"")</f>
        <v/>
      </c>
      <c r="H251" s="34" t="s">
        <v>309</v>
      </c>
      <c r="I251" s="45"/>
      <c r="J251" s="46"/>
      <c r="K251" s="46"/>
      <c r="L251" s="47"/>
      <c r="M251" s="47"/>
      <c r="N251" s="54"/>
      <c r="O251" s="49"/>
      <c r="P251" s="50"/>
      <c r="Q251" s="51"/>
      <c r="R251" s="51"/>
      <c r="S251" s="51"/>
      <c r="T251" s="51"/>
      <c r="U251" s="55"/>
      <c r="V251" s="53" t="str">
        <f t="shared" si="24"/>
        <v/>
      </c>
      <c r="W251" s="44"/>
      <c r="X251" t="s">
        <v>28</v>
      </c>
    </row>
    <row r="252" spans="2:24">
      <c r="B252" s="31" t="str">
        <f t="shared" si="25"/>
        <v/>
      </c>
      <c r="C252" s="31" t="str">
        <f t="shared" si="26"/>
        <v/>
      </c>
      <c r="D252" s="31" t="str">
        <f t="shared" si="21"/>
        <v>Y</v>
      </c>
      <c r="E252" s="31">
        <f t="shared" si="22"/>
        <v>0</v>
      </c>
      <c r="F252" s="32" t="str">
        <f t="shared" si="23"/>
        <v/>
      </c>
      <c r="G252" s="33" t="str">
        <f ca="1">IF(OR(P252=$N$2,P252=$N$3),IF(F252=ReleaseProgress!$G$2,0,IF(F252&gt;ReleaseProgress!$G$2,1,-1)),"")</f>
        <v/>
      </c>
      <c r="H252" s="34" t="s">
        <v>310</v>
      </c>
      <c r="I252" s="45"/>
      <c r="J252" s="46"/>
      <c r="K252" s="46"/>
      <c r="L252" s="47"/>
      <c r="M252" s="47"/>
      <c r="N252" s="54"/>
      <c r="O252" s="49"/>
      <c r="P252" s="50"/>
      <c r="Q252" s="51"/>
      <c r="R252" s="51"/>
      <c r="S252" s="51"/>
      <c r="T252" s="51"/>
      <c r="U252" s="55"/>
      <c r="V252" s="53" t="str">
        <f t="shared" si="24"/>
        <v/>
      </c>
      <c r="W252" s="44"/>
      <c r="X252" t="s">
        <v>28</v>
      </c>
    </row>
    <row r="253" spans="2:24">
      <c r="B253" s="31" t="str">
        <f t="shared" si="25"/>
        <v/>
      </c>
      <c r="C253" s="31" t="str">
        <f t="shared" si="26"/>
        <v/>
      </c>
      <c r="D253" s="31" t="str">
        <f t="shared" si="21"/>
        <v>Y</v>
      </c>
      <c r="E253" s="31">
        <f t="shared" si="22"/>
        <v>0</v>
      </c>
      <c r="F253" s="32" t="str">
        <f t="shared" si="23"/>
        <v/>
      </c>
      <c r="G253" s="33" t="str">
        <f ca="1">IF(OR(P253=$N$2,P253=$N$3),IF(F253=ReleaseProgress!$G$2,0,IF(F253&gt;ReleaseProgress!$G$2,1,-1)),"")</f>
        <v/>
      </c>
      <c r="H253" s="34" t="s">
        <v>311</v>
      </c>
      <c r="I253" s="45"/>
      <c r="J253" s="46"/>
      <c r="K253" s="46"/>
      <c r="L253" s="47"/>
      <c r="M253" s="47"/>
      <c r="N253" s="54"/>
      <c r="O253" s="49"/>
      <c r="P253" s="50"/>
      <c r="Q253" s="51"/>
      <c r="R253" s="51"/>
      <c r="S253" s="51"/>
      <c r="T253" s="51"/>
      <c r="U253" s="55"/>
      <c r="V253" s="53" t="str">
        <f t="shared" si="24"/>
        <v/>
      </c>
      <c r="W253" s="44"/>
      <c r="X253" t="s">
        <v>28</v>
      </c>
    </row>
    <row r="254" spans="2:24">
      <c r="B254" s="31" t="str">
        <f t="shared" si="25"/>
        <v/>
      </c>
      <c r="C254" s="31" t="str">
        <f t="shared" si="26"/>
        <v/>
      </c>
      <c r="D254" s="31" t="str">
        <f t="shared" si="21"/>
        <v>Y</v>
      </c>
      <c r="E254" s="31">
        <f t="shared" si="22"/>
        <v>0</v>
      </c>
      <c r="F254" s="32" t="str">
        <f t="shared" si="23"/>
        <v/>
      </c>
      <c r="G254" s="33" t="str">
        <f ca="1">IF(OR(P254=$N$2,P254=$N$3),IF(F254=ReleaseProgress!$G$2,0,IF(F254&gt;ReleaseProgress!$G$2,1,-1)),"")</f>
        <v/>
      </c>
      <c r="H254" s="34" t="s">
        <v>312</v>
      </c>
      <c r="I254" s="45"/>
      <c r="J254" s="46"/>
      <c r="K254" s="46"/>
      <c r="L254" s="47"/>
      <c r="M254" s="47"/>
      <c r="N254" s="54"/>
      <c r="O254" s="49"/>
      <c r="P254" s="50"/>
      <c r="Q254" s="51"/>
      <c r="R254" s="51"/>
      <c r="S254" s="51"/>
      <c r="T254" s="51"/>
      <c r="U254" s="55"/>
      <c r="V254" s="53" t="str">
        <f t="shared" si="24"/>
        <v/>
      </c>
      <c r="W254" s="44"/>
      <c r="X254" t="s">
        <v>28</v>
      </c>
    </row>
    <row r="255" spans="2:24">
      <c r="B255" s="31" t="str">
        <f t="shared" si="25"/>
        <v/>
      </c>
      <c r="C255" s="31" t="str">
        <f t="shared" si="26"/>
        <v/>
      </c>
      <c r="D255" s="31" t="str">
        <f t="shared" si="21"/>
        <v>Y</v>
      </c>
      <c r="E255" s="31">
        <f t="shared" si="22"/>
        <v>0</v>
      </c>
      <c r="F255" s="32" t="str">
        <f t="shared" si="23"/>
        <v/>
      </c>
      <c r="G255" s="33" t="str">
        <f ca="1">IF(OR(P255=$N$2,P255=$N$3),IF(F255=ReleaseProgress!$G$2,0,IF(F255&gt;ReleaseProgress!$G$2,1,-1)),"")</f>
        <v/>
      </c>
      <c r="H255" s="34" t="s">
        <v>313</v>
      </c>
      <c r="I255" s="45"/>
      <c r="J255" s="46"/>
      <c r="K255" s="46"/>
      <c r="L255" s="47"/>
      <c r="M255" s="47"/>
      <c r="N255" s="54"/>
      <c r="O255" s="49"/>
      <c r="P255" s="50"/>
      <c r="Q255" s="51"/>
      <c r="R255" s="51"/>
      <c r="S255" s="51"/>
      <c r="T255" s="51"/>
      <c r="U255" s="55"/>
      <c r="V255" s="53" t="str">
        <f t="shared" si="24"/>
        <v/>
      </c>
      <c r="W255" s="44"/>
      <c r="X255" t="s">
        <v>28</v>
      </c>
    </row>
    <row r="256" spans="2:24">
      <c r="B256" s="31" t="str">
        <f t="shared" si="25"/>
        <v/>
      </c>
      <c r="C256" s="31" t="str">
        <f t="shared" si="26"/>
        <v/>
      </c>
      <c r="D256" s="31" t="str">
        <f t="shared" si="21"/>
        <v>Y</v>
      </c>
      <c r="E256" s="31">
        <f t="shared" si="22"/>
        <v>0</v>
      </c>
      <c r="F256" s="32" t="str">
        <f t="shared" si="23"/>
        <v/>
      </c>
      <c r="G256" s="33" t="str">
        <f ca="1">IF(OR(P256=$N$2,P256=$N$3),IF(F256=ReleaseProgress!$G$2,0,IF(F256&gt;ReleaseProgress!$G$2,1,-1)),"")</f>
        <v/>
      </c>
      <c r="H256" s="34" t="s">
        <v>314</v>
      </c>
      <c r="I256" s="45"/>
      <c r="J256" s="46"/>
      <c r="K256" s="46"/>
      <c r="L256" s="47"/>
      <c r="M256" s="47"/>
      <c r="N256" s="54"/>
      <c r="O256" s="49"/>
      <c r="P256" s="50"/>
      <c r="Q256" s="51"/>
      <c r="R256" s="51"/>
      <c r="S256" s="51"/>
      <c r="T256" s="51"/>
      <c r="U256" s="55"/>
      <c r="V256" s="53" t="str">
        <f t="shared" si="24"/>
        <v/>
      </c>
      <c r="W256" s="44"/>
      <c r="X256" t="s">
        <v>28</v>
      </c>
    </row>
    <row r="257" spans="2:24">
      <c r="B257" s="31" t="str">
        <f t="shared" si="25"/>
        <v/>
      </c>
      <c r="C257" s="31" t="str">
        <f t="shared" si="26"/>
        <v/>
      </c>
      <c r="D257" s="31" t="str">
        <f t="shared" si="21"/>
        <v>Y</v>
      </c>
      <c r="E257" s="31">
        <f t="shared" si="22"/>
        <v>0</v>
      </c>
      <c r="F257" s="32" t="str">
        <f t="shared" si="23"/>
        <v/>
      </c>
      <c r="G257" s="33" t="str">
        <f ca="1">IF(OR(P257=$N$2,P257=$N$3),IF(F257=ReleaseProgress!$G$2,0,IF(F257&gt;ReleaseProgress!$G$2,1,-1)),"")</f>
        <v/>
      </c>
      <c r="H257" s="34" t="s">
        <v>315</v>
      </c>
      <c r="I257" s="45"/>
      <c r="J257" s="46"/>
      <c r="K257" s="46"/>
      <c r="L257" s="47"/>
      <c r="M257" s="47"/>
      <c r="N257" s="54"/>
      <c r="O257" s="49"/>
      <c r="P257" s="50"/>
      <c r="Q257" s="51"/>
      <c r="R257" s="51"/>
      <c r="S257" s="51"/>
      <c r="T257" s="51"/>
      <c r="U257" s="55"/>
      <c r="V257" s="53" t="str">
        <f t="shared" si="24"/>
        <v/>
      </c>
      <c r="W257" s="44"/>
      <c r="X257" t="s">
        <v>28</v>
      </c>
    </row>
    <row r="258" spans="2:24">
      <c r="B258" s="31" t="str">
        <f t="shared" si="25"/>
        <v/>
      </c>
      <c r="C258" s="31" t="str">
        <f t="shared" si="26"/>
        <v/>
      </c>
      <c r="D258" s="31" t="str">
        <f t="shared" si="21"/>
        <v>Y</v>
      </c>
      <c r="E258" s="31">
        <f t="shared" si="22"/>
        <v>0</v>
      </c>
      <c r="F258" s="32" t="str">
        <f t="shared" si="23"/>
        <v/>
      </c>
      <c r="G258" s="33" t="str">
        <f ca="1">IF(OR(P258=$N$2,P258=$N$3),IF(F258=ReleaseProgress!$G$2,0,IF(F258&gt;ReleaseProgress!$G$2,1,-1)),"")</f>
        <v/>
      </c>
      <c r="H258" s="34" t="s">
        <v>316</v>
      </c>
      <c r="I258" s="45"/>
      <c r="J258" s="46"/>
      <c r="K258" s="46"/>
      <c r="L258" s="47"/>
      <c r="M258" s="47"/>
      <c r="N258" s="54"/>
      <c r="O258" s="49"/>
      <c r="P258" s="50"/>
      <c r="Q258" s="51"/>
      <c r="R258" s="51"/>
      <c r="S258" s="51"/>
      <c r="T258" s="51"/>
      <c r="U258" s="55"/>
      <c r="V258" s="53" t="str">
        <f t="shared" si="24"/>
        <v/>
      </c>
      <c r="W258" s="44"/>
      <c r="X258" t="s">
        <v>28</v>
      </c>
    </row>
    <row r="259" spans="2:24">
      <c r="B259" s="31" t="str">
        <f t="shared" si="25"/>
        <v/>
      </c>
      <c r="C259" s="31" t="str">
        <f t="shared" si="26"/>
        <v/>
      </c>
      <c r="D259" s="31" t="str">
        <f t="shared" si="21"/>
        <v>Y</v>
      </c>
      <c r="E259" s="31">
        <f t="shared" si="22"/>
        <v>0</v>
      </c>
      <c r="F259" s="32" t="str">
        <f t="shared" si="23"/>
        <v/>
      </c>
      <c r="G259" s="33" t="str">
        <f ca="1">IF(OR(P259=$N$2,P259=$N$3),IF(F259=ReleaseProgress!$G$2,0,IF(F259&gt;ReleaseProgress!$G$2,1,-1)),"")</f>
        <v/>
      </c>
      <c r="H259" s="34" t="s">
        <v>317</v>
      </c>
      <c r="I259" s="45"/>
      <c r="J259" s="46"/>
      <c r="K259" s="46"/>
      <c r="L259" s="47"/>
      <c r="M259" s="47"/>
      <c r="N259" s="54"/>
      <c r="O259" s="49"/>
      <c r="P259" s="50"/>
      <c r="Q259" s="51"/>
      <c r="R259" s="51"/>
      <c r="S259" s="51"/>
      <c r="T259" s="51"/>
      <c r="U259" s="55"/>
      <c r="V259" s="53" t="str">
        <f t="shared" si="24"/>
        <v/>
      </c>
      <c r="W259" s="44"/>
      <c r="X259" t="s">
        <v>28</v>
      </c>
    </row>
    <row r="260" spans="2:24">
      <c r="B260" s="31" t="str">
        <f t="shared" si="25"/>
        <v/>
      </c>
      <c r="C260" s="31" t="str">
        <f t="shared" si="26"/>
        <v/>
      </c>
      <c r="D260" s="31" t="str">
        <f t="shared" si="21"/>
        <v>Y</v>
      </c>
      <c r="E260" s="31">
        <f t="shared" si="22"/>
        <v>0</v>
      </c>
      <c r="F260" s="32" t="str">
        <f t="shared" si="23"/>
        <v/>
      </c>
      <c r="G260" s="33" t="str">
        <f ca="1">IF(OR(P260=$N$2,P260=$N$3),IF(F260=ReleaseProgress!$G$2,0,IF(F260&gt;ReleaseProgress!$G$2,1,-1)),"")</f>
        <v/>
      </c>
      <c r="H260" s="34" t="s">
        <v>318</v>
      </c>
      <c r="I260" s="45"/>
      <c r="J260" s="46"/>
      <c r="K260" s="46"/>
      <c r="L260" s="47"/>
      <c r="M260" s="47"/>
      <c r="N260" s="54"/>
      <c r="O260" s="49"/>
      <c r="P260" s="50"/>
      <c r="Q260" s="51"/>
      <c r="R260" s="51"/>
      <c r="S260" s="51"/>
      <c r="T260" s="51"/>
      <c r="U260" s="55"/>
      <c r="V260" s="53" t="str">
        <f t="shared" si="24"/>
        <v/>
      </c>
      <c r="W260" s="44"/>
      <c r="X260" t="s">
        <v>28</v>
      </c>
    </row>
    <row r="261" spans="2:24">
      <c r="B261" s="31" t="str">
        <f t="shared" si="25"/>
        <v/>
      </c>
      <c r="C261" s="31" t="str">
        <f t="shared" si="26"/>
        <v/>
      </c>
      <c r="D261" s="31" t="str">
        <f t="shared" si="21"/>
        <v>Y</v>
      </c>
      <c r="E261" s="31">
        <f t="shared" si="22"/>
        <v>0</v>
      </c>
      <c r="F261" s="32" t="str">
        <f t="shared" si="23"/>
        <v/>
      </c>
      <c r="G261" s="33" t="str">
        <f ca="1">IF(OR(P261=$N$2,P261=$N$3),IF(F261=ReleaseProgress!$G$2,0,IF(F261&gt;ReleaseProgress!$G$2,1,-1)),"")</f>
        <v/>
      </c>
      <c r="H261" s="34" t="s">
        <v>319</v>
      </c>
      <c r="I261" s="45"/>
      <c r="J261" s="46"/>
      <c r="K261" s="46"/>
      <c r="L261" s="47"/>
      <c r="M261" s="47"/>
      <c r="N261" s="54"/>
      <c r="O261" s="49"/>
      <c r="P261" s="50"/>
      <c r="Q261" s="51"/>
      <c r="R261" s="51"/>
      <c r="S261" s="51"/>
      <c r="T261" s="51"/>
      <c r="U261" s="55"/>
      <c r="V261" s="53" t="str">
        <f t="shared" si="24"/>
        <v/>
      </c>
      <c r="W261" s="44"/>
      <c r="X261" t="s">
        <v>28</v>
      </c>
    </row>
    <row r="262" spans="2:24">
      <c r="B262" s="31" t="str">
        <f t="shared" si="25"/>
        <v/>
      </c>
      <c r="C262" s="31" t="str">
        <f t="shared" si="26"/>
        <v/>
      </c>
      <c r="D262" s="31" t="str">
        <f t="shared" si="21"/>
        <v>Y</v>
      </c>
      <c r="E262" s="31">
        <f t="shared" si="22"/>
        <v>0</v>
      </c>
      <c r="F262" s="32" t="str">
        <f t="shared" si="23"/>
        <v/>
      </c>
      <c r="G262" s="33" t="str">
        <f ca="1">IF(OR(P262=$N$2,P262=$N$3),IF(F262=ReleaseProgress!$G$2,0,IF(F262&gt;ReleaseProgress!$G$2,1,-1)),"")</f>
        <v/>
      </c>
      <c r="H262" s="34" t="s">
        <v>320</v>
      </c>
      <c r="I262" s="45"/>
      <c r="J262" s="46"/>
      <c r="K262" s="46"/>
      <c r="L262" s="47"/>
      <c r="M262" s="47"/>
      <c r="N262" s="54"/>
      <c r="O262" s="49"/>
      <c r="P262" s="50"/>
      <c r="Q262" s="51"/>
      <c r="R262" s="51"/>
      <c r="S262" s="51"/>
      <c r="T262" s="51"/>
      <c r="U262" s="55"/>
      <c r="V262" s="53" t="str">
        <f t="shared" si="24"/>
        <v/>
      </c>
      <c r="W262" s="44"/>
      <c r="X262" t="s">
        <v>28</v>
      </c>
    </row>
    <row r="263" spans="2:24">
      <c r="B263" s="31" t="str">
        <f t="shared" si="25"/>
        <v/>
      </c>
      <c r="C263" s="31" t="str">
        <f t="shared" si="26"/>
        <v/>
      </c>
      <c r="D263" s="31" t="str">
        <f t="shared" si="21"/>
        <v>Y</v>
      </c>
      <c r="E263" s="31">
        <f t="shared" si="22"/>
        <v>0</v>
      </c>
      <c r="F263" s="32" t="str">
        <f t="shared" si="23"/>
        <v/>
      </c>
      <c r="G263" s="33" t="str">
        <f ca="1">IF(OR(P263=$N$2,P263=$N$3),IF(F263=ReleaseProgress!$G$2,0,IF(F263&gt;ReleaseProgress!$G$2,1,-1)),"")</f>
        <v/>
      </c>
      <c r="H263" s="34" t="s">
        <v>321</v>
      </c>
      <c r="I263" s="45"/>
      <c r="J263" s="46"/>
      <c r="K263" s="46"/>
      <c r="L263" s="47"/>
      <c r="M263" s="47"/>
      <c r="N263" s="54"/>
      <c r="O263" s="49"/>
      <c r="P263" s="50"/>
      <c r="Q263" s="51"/>
      <c r="R263" s="51"/>
      <c r="S263" s="51"/>
      <c r="T263" s="51"/>
      <c r="U263" s="55"/>
      <c r="V263" s="53" t="str">
        <f t="shared" si="24"/>
        <v/>
      </c>
      <c r="W263" s="44"/>
      <c r="X263" t="s">
        <v>28</v>
      </c>
    </row>
    <row r="264" spans="2:24">
      <c r="B264" s="31" t="str">
        <f t="shared" si="25"/>
        <v/>
      </c>
      <c r="C264" s="31" t="str">
        <f t="shared" si="26"/>
        <v/>
      </c>
      <c r="D264" s="31" t="str">
        <f t="shared" si="21"/>
        <v>Y</v>
      </c>
      <c r="E264" s="31">
        <f t="shared" si="22"/>
        <v>0</v>
      </c>
      <c r="F264" s="32" t="str">
        <f t="shared" si="23"/>
        <v/>
      </c>
      <c r="G264" s="33" t="str">
        <f ca="1">IF(OR(P264=$N$2,P264=$N$3),IF(F264=ReleaseProgress!$G$2,0,IF(F264&gt;ReleaseProgress!$G$2,1,-1)),"")</f>
        <v/>
      </c>
      <c r="H264" s="34" t="s">
        <v>322</v>
      </c>
      <c r="I264" s="45"/>
      <c r="J264" s="46"/>
      <c r="K264" s="46"/>
      <c r="L264" s="47"/>
      <c r="M264" s="47"/>
      <c r="N264" s="54"/>
      <c r="O264" s="49"/>
      <c r="P264" s="50"/>
      <c r="Q264" s="51"/>
      <c r="R264" s="51"/>
      <c r="S264" s="51"/>
      <c r="T264" s="51"/>
      <c r="U264" s="55"/>
      <c r="V264" s="53" t="str">
        <f t="shared" si="24"/>
        <v/>
      </c>
      <c r="W264" s="44"/>
      <c r="X264" t="s">
        <v>28</v>
      </c>
    </row>
    <row r="265" spans="2:24">
      <c r="B265" s="31" t="str">
        <f t="shared" si="25"/>
        <v/>
      </c>
      <c r="C265" s="31" t="str">
        <f t="shared" si="26"/>
        <v/>
      </c>
      <c r="D265" s="31" t="str">
        <f t="shared" si="21"/>
        <v>Y</v>
      </c>
      <c r="E265" s="31">
        <f t="shared" si="22"/>
        <v>0</v>
      </c>
      <c r="F265" s="32" t="str">
        <f t="shared" si="23"/>
        <v/>
      </c>
      <c r="G265" s="33" t="str">
        <f ca="1">IF(OR(P265=$N$2,P265=$N$3),IF(F265=ReleaseProgress!$G$2,0,IF(F265&gt;ReleaseProgress!$G$2,1,-1)),"")</f>
        <v/>
      </c>
      <c r="H265" s="34" t="s">
        <v>323</v>
      </c>
      <c r="I265" s="45"/>
      <c r="J265" s="46"/>
      <c r="K265" s="46"/>
      <c r="L265" s="47"/>
      <c r="M265" s="47"/>
      <c r="N265" s="54"/>
      <c r="O265" s="49"/>
      <c r="P265" s="50"/>
      <c r="Q265" s="51"/>
      <c r="R265" s="51"/>
      <c r="S265" s="51"/>
      <c r="T265" s="51"/>
      <c r="U265" s="55"/>
      <c r="V265" s="53" t="str">
        <f t="shared" si="24"/>
        <v/>
      </c>
      <c r="W265" s="44"/>
      <c r="X265" t="s">
        <v>28</v>
      </c>
    </row>
    <row r="266" spans="2:24">
      <c r="B266" s="31" t="str">
        <f t="shared" si="25"/>
        <v/>
      </c>
      <c r="C266" s="31" t="str">
        <f t="shared" si="26"/>
        <v/>
      </c>
      <c r="D266" s="31" t="str">
        <f t="shared" si="21"/>
        <v>Y</v>
      </c>
      <c r="E266" s="31">
        <f t="shared" si="22"/>
        <v>0</v>
      </c>
      <c r="F266" s="32" t="str">
        <f t="shared" si="23"/>
        <v/>
      </c>
      <c r="G266" s="33" t="str">
        <f ca="1">IF(OR(P266=$N$2,P266=$N$3),IF(F266=ReleaseProgress!$G$2,0,IF(F266&gt;ReleaseProgress!$G$2,1,-1)),"")</f>
        <v/>
      </c>
      <c r="H266" s="34" t="s">
        <v>324</v>
      </c>
      <c r="I266" s="45"/>
      <c r="J266" s="46"/>
      <c r="K266" s="46"/>
      <c r="L266" s="47"/>
      <c r="M266" s="47"/>
      <c r="N266" s="54"/>
      <c r="O266" s="49"/>
      <c r="P266" s="50"/>
      <c r="Q266" s="51"/>
      <c r="R266" s="51"/>
      <c r="S266" s="51"/>
      <c r="T266" s="51"/>
      <c r="U266" s="55"/>
      <c r="V266" s="53" t="str">
        <f t="shared" si="24"/>
        <v/>
      </c>
      <c r="W266" s="44"/>
      <c r="X266" t="s">
        <v>28</v>
      </c>
    </row>
    <row r="267" spans="2:24">
      <c r="B267" s="31" t="str">
        <f t="shared" si="25"/>
        <v/>
      </c>
      <c r="C267" s="31" t="str">
        <f t="shared" si="26"/>
        <v/>
      </c>
      <c r="D267" s="31" t="str">
        <f t="shared" si="21"/>
        <v>Y</v>
      </c>
      <c r="E267" s="31">
        <f t="shared" si="22"/>
        <v>0</v>
      </c>
      <c r="F267" s="32" t="str">
        <f t="shared" si="23"/>
        <v/>
      </c>
      <c r="G267" s="33" t="str">
        <f ca="1">IF(OR(P267=$N$2,P267=$N$3),IF(F267=ReleaseProgress!$G$2,0,IF(F267&gt;ReleaseProgress!$G$2,1,-1)),"")</f>
        <v/>
      </c>
      <c r="H267" s="34" t="s">
        <v>325</v>
      </c>
      <c r="I267" s="45"/>
      <c r="J267" s="46"/>
      <c r="K267" s="46"/>
      <c r="L267" s="47"/>
      <c r="M267" s="47"/>
      <c r="N267" s="54"/>
      <c r="O267" s="49"/>
      <c r="P267" s="50"/>
      <c r="Q267" s="51"/>
      <c r="R267" s="51"/>
      <c r="S267" s="51"/>
      <c r="T267" s="51"/>
      <c r="U267" s="55"/>
      <c r="V267" s="53" t="str">
        <f t="shared" si="24"/>
        <v/>
      </c>
      <c r="W267" s="44"/>
      <c r="X267" t="s">
        <v>28</v>
      </c>
    </row>
    <row r="268" spans="2:24">
      <c r="B268" s="31" t="str">
        <f t="shared" si="25"/>
        <v/>
      </c>
      <c r="C268" s="31" t="str">
        <f t="shared" si="26"/>
        <v/>
      </c>
      <c r="D268" s="31" t="str">
        <f t="shared" ref="D268:D331" si="27">IF(OR(P268=Not_started,P268=In_progress),"N",IF(OR(P268=N_A,P268=Suspended,P268=Canceled),"","Y"))</f>
        <v>Y</v>
      </c>
      <c r="E268" s="31">
        <f t="shared" ref="E268:E331" si="28">IF(OR(P268=Not_started,P268=In_progress,P268=Applied,P268=Closed),1,0)</f>
        <v>0</v>
      </c>
      <c r="F268" s="32" t="str">
        <f t="shared" ref="F268:F331" si="29">IFERROR(IF(P268=Backlog,"",IF(O268="",B268,IF(WEEKNUM(O268)&lt;10,VALUE(CONCATENATE(YEAR(O268),"0",WEEKNUM(O268))),VALUE(CONCATENATE(YEAR(O268),WEEKNUM(O268)))))),"date? &gt;&gt;")</f>
        <v/>
      </c>
      <c r="G268" s="33" t="str">
        <f ca="1">IF(OR(P268=$N$2,P268=$N$3),IF(F268=ReleaseProgress!$G$2,0,IF(F268&gt;ReleaseProgress!$G$2,1,-1)),"")</f>
        <v/>
      </c>
      <c r="H268" s="34" t="s">
        <v>326</v>
      </c>
      <c r="I268" s="45"/>
      <c r="J268" s="46"/>
      <c r="K268" s="46"/>
      <c r="L268" s="47"/>
      <c r="M268" s="47"/>
      <c r="N268" s="54"/>
      <c r="O268" s="49"/>
      <c r="P268" s="50"/>
      <c r="Q268" s="51"/>
      <c r="R268" s="51"/>
      <c r="S268" s="51"/>
      <c r="T268" s="51"/>
      <c r="U268" s="55"/>
      <c r="V268" s="53" t="str">
        <f t="shared" ref="V268:V331" si="30">IF(ISERROR(VLOOKUP(K268,LB_PROJECTS,2,FALSE)),"",VLOOKUP(K268,LB_PROJECTS,2,FALSE))</f>
        <v/>
      </c>
      <c r="W268" s="44"/>
      <c r="X268" t="s">
        <v>28</v>
      </c>
    </row>
    <row r="269" spans="2:24">
      <c r="B269" s="31" t="str">
        <f t="shared" ref="B269:B332" si="31">IF(N269="","",IF(WEEKNUM(N269)&lt;10,VALUE(CONCATENATE(YEAR(N269),"0",WEEKNUM(N269))),VALUE(CONCATENATE(YEAR(N269),WEEKNUM(N269)))))</f>
        <v/>
      </c>
      <c r="C269" s="31" t="str">
        <f t="shared" ref="C269:C332" si="32">IF(Q269="","",IF(WEEKNUM(Q269)&lt;10,VALUE(CONCATENATE(YEAR(Q269),"0",WEEKNUM(Q269))),VALUE(CONCATENATE(YEAR(Q269),WEEKNUM(Q269)))))</f>
        <v/>
      </c>
      <c r="D269" s="31" t="str">
        <f t="shared" si="27"/>
        <v>Y</v>
      </c>
      <c r="E269" s="31">
        <f t="shared" si="28"/>
        <v>0</v>
      </c>
      <c r="F269" s="32" t="str">
        <f t="shared" si="29"/>
        <v/>
      </c>
      <c r="G269" s="33" t="str">
        <f ca="1">IF(OR(P269=$N$2,P269=$N$3),IF(F269=ReleaseProgress!$G$2,0,IF(F269&gt;ReleaseProgress!$G$2,1,-1)),"")</f>
        <v/>
      </c>
      <c r="H269" s="34" t="s">
        <v>327</v>
      </c>
      <c r="I269" s="45"/>
      <c r="J269" s="46"/>
      <c r="K269" s="46"/>
      <c r="L269" s="47"/>
      <c r="M269" s="47"/>
      <c r="N269" s="54"/>
      <c r="O269" s="49"/>
      <c r="P269" s="50"/>
      <c r="Q269" s="51"/>
      <c r="R269" s="51"/>
      <c r="S269" s="51"/>
      <c r="T269" s="51"/>
      <c r="U269" s="55"/>
      <c r="V269" s="53" t="str">
        <f t="shared" si="30"/>
        <v/>
      </c>
      <c r="W269" s="44"/>
      <c r="X269" t="s">
        <v>28</v>
      </c>
    </row>
    <row r="270" spans="2:24">
      <c r="B270" s="31" t="str">
        <f t="shared" si="31"/>
        <v/>
      </c>
      <c r="C270" s="31" t="str">
        <f t="shared" si="32"/>
        <v/>
      </c>
      <c r="D270" s="31" t="str">
        <f t="shared" si="27"/>
        <v>Y</v>
      </c>
      <c r="E270" s="31">
        <f t="shared" si="28"/>
        <v>0</v>
      </c>
      <c r="F270" s="32" t="str">
        <f t="shared" si="29"/>
        <v/>
      </c>
      <c r="G270" s="33" t="str">
        <f ca="1">IF(OR(P270=$N$2,P270=$N$3),IF(F270=ReleaseProgress!$G$2,0,IF(F270&gt;ReleaseProgress!$G$2,1,-1)),"")</f>
        <v/>
      </c>
      <c r="H270" s="34" t="s">
        <v>328</v>
      </c>
      <c r="I270" s="45"/>
      <c r="J270" s="46"/>
      <c r="K270" s="46"/>
      <c r="L270" s="47"/>
      <c r="M270" s="47"/>
      <c r="N270" s="54"/>
      <c r="O270" s="49"/>
      <c r="P270" s="50"/>
      <c r="Q270" s="51"/>
      <c r="R270" s="51"/>
      <c r="S270" s="51"/>
      <c r="T270" s="51"/>
      <c r="U270" s="55"/>
      <c r="V270" s="53" t="str">
        <f t="shared" si="30"/>
        <v/>
      </c>
      <c r="W270" s="44"/>
      <c r="X270" t="s">
        <v>28</v>
      </c>
    </row>
    <row r="271" spans="2:24">
      <c r="B271" s="31" t="str">
        <f t="shared" si="31"/>
        <v/>
      </c>
      <c r="C271" s="31" t="str">
        <f t="shared" si="32"/>
        <v/>
      </c>
      <c r="D271" s="31" t="str">
        <f t="shared" si="27"/>
        <v>Y</v>
      </c>
      <c r="E271" s="31">
        <f t="shared" si="28"/>
        <v>0</v>
      </c>
      <c r="F271" s="32" t="str">
        <f t="shared" si="29"/>
        <v/>
      </c>
      <c r="G271" s="33" t="str">
        <f ca="1">IF(OR(P271=$N$2,P271=$N$3),IF(F271=ReleaseProgress!$G$2,0,IF(F271&gt;ReleaseProgress!$G$2,1,-1)),"")</f>
        <v/>
      </c>
      <c r="H271" s="34" t="s">
        <v>329</v>
      </c>
      <c r="I271" s="45"/>
      <c r="J271" s="46"/>
      <c r="K271" s="46"/>
      <c r="L271" s="47"/>
      <c r="M271" s="47"/>
      <c r="N271" s="54"/>
      <c r="O271" s="49"/>
      <c r="P271" s="50"/>
      <c r="Q271" s="51"/>
      <c r="R271" s="51"/>
      <c r="S271" s="51"/>
      <c r="T271" s="51"/>
      <c r="U271" s="55"/>
      <c r="V271" s="53" t="str">
        <f t="shared" si="30"/>
        <v/>
      </c>
      <c r="W271" s="44"/>
      <c r="X271" t="s">
        <v>28</v>
      </c>
    </row>
    <row r="272" spans="2:24">
      <c r="B272" s="31" t="str">
        <f t="shared" si="31"/>
        <v/>
      </c>
      <c r="C272" s="31" t="str">
        <f t="shared" si="32"/>
        <v/>
      </c>
      <c r="D272" s="31" t="str">
        <f t="shared" si="27"/>
        <v>Y</v>
      </c>
      <c r="E272" s="31">
        <f t="shared" si="28"/>
        <v>0</v>
      </c>
      <c r="F272" s="32" t="str">
        <f t="shared" si="29"/>
        <v/>
      </c>
      <c r="G272" s="33" t="str">
        <f ca="1">IF(OR(P272=$N$2,P272=$N$3),IF(F272=ReleaseProgress!$G$2,0,IF(F272&gt;ReleaseProgress!$G$2,1,-1)),"")</f>
        <v/>
      </c>
      <c r="H272" s="34" t="s">
        <v>330</v>
      </c>
      <c r="I272" s="45"/>
      <c r="J272" s="46"/>
      <c r="K272" s="46"/>
      <c r="L272" s="47"/>
      <c r="M272" s="47"/>
      <c r="N272" s="54"/>
      <c r="O272" s="49"/>
      <c r="P272" s="50"/>
      <c r="Q272" s="51"/>
      <c r="R272" s="51"/>
      <c r="S272" s="51"/>
      <c r="T272" s="51"/>
      <c r="U272" s="55"/>
      <c r="V272" s="53" t="str">
        <f t="shared" si="30"/>
        <v/>
      </c>
      <c r="W272" s="44"/>
      <c r="X272" t="s">
        <v>28</v>
      </c>
    </row>
    <row r="273" spans="2:24">
      <c r="B273" s="31" t="str">
        <f t="shared" si="31"/>
        <v/>
      </c>
      <c r="C273" s="31" t="str">
        <f t="shared" si="32"/>
        <v/>
      </c>
      <c r="D273" s="31" t="str">
        <f t="shared" si="27"/>
        <v>Y</v>
      </c>
      <c r="E273" s="31">
        <f t="shared" si="28"/>
        <v>0</v>
      </c>
      <c r="F273" s="32" t="str">
        <f t="shared" si="29"/>
        <v/>
      </c>
      <c r="G273" s="33" t="str">
        <f ca="1">IF(OR(P273=$N$2,P273=$N$3),IF(F273=ReleaseProgress!$G$2,0,IF(F273&gt;ReleaseProgress!$G$2,1,-1)),"")</f>
        <v/>
      </c>
      <c r="H273" s="34" t="s">
        <v>331</v>
      </c>
      <c r="I273" s="45"/>
      <c r="J273" s="46"/>
      <c r="K273" s="46"/>
      <c r="L273" s="47"/>
      <c r="M273" s="47"/>
      <c r="N273" s="54"/>
      <c r="O273" s="49"/>
      <c r="P273" s="50"/>
      <c r="Q273" s="51"/>
      <c r="R273" s="51"/>
      <c r="S273" s="51"/>
      <c r="T273" s="51"/>
      <c r="U273" s="55"/>
      <c r="V273" s="53" t="str">
        <f t="shared" si="30"/>
        <v/>
      </c>
      <c r="W273" s="44"/>
      <c r="X273" t="s">
        <v>28</v>
      </c>
    </row>
    <row r="274" spans="2:24">
      <c r="B274" s="31" t="str">
        <f t="shared" si="31"/>
        <v/>
      </c>
      <c r="C274" s="31" t="str">
        <f t="shared" si="32"/>
        <v/>
      </c>
      <c r="D274" s="31" t="str">
        <f t="shared" si="27"/>
        <v>Y</v>
      </c>
      <c r="E274" s="31">
        <f t="shared" si="28"/>
        <v>0</v>
      </c>
      <c r="F274" s="32" t="str">
        <f t="shared" si="29"/>
        <v/>
      </c>
      <c r="G274" s="33" t="str">
        <f ca="1">IF(OR(P274=$N$2,P274=$N$3),IF(F274=ReleaseProgress!$G$2,0,IF(F274&gt;ReleaseProgress!$G$2,1,-1)),"")</f>
        <v/>
      </c>
      <c r="H274" s="34" t="s">
        <v>332</v>
      </c>
      <c r="I274" s="45"/>
      <c r="J274" s="46"/>
      <c r="K274" s="46"/>
      <c r="L274" s="47"/>
      <c r="M274" s="47"/>
      <c r="N274" s="54"/>
      <c r="O274" s="49"/>
      <c r="P274" s="50"/>
      <c r="Q274" s="51"/>
      <c r="R274" s="51"/>
      <c r="S274" s="51"/>
      <c r="T274" s="51"/>
      <c r="U274" s="55"/>
      <c r="V274" s="53" t="str">
        <f t="shared" si="30"/>
        <v/>
      </c>
      <c r="W274" s="44"/>
      <c r="X274" t="s">
        <v>28</v>
      </c>
    </row>
    <row r="275" spans="2:24">
      <c r="B275" s="31" t="str">
        <f t="shared" si="31"/>
        <v/>
      </c>
      <c r="C275" s="31" t="str">
        <f t="shared" si="32"/>
        <v/>
      </c>
      <c r="D275" s="31" t="str">
        <f t="shared" si="27"/>
        <v>Y</v>
      </c>
      <c r="E275" s="31">
        <f t="shared" si="28"/>
        <v>0</v>
      </c>
      <c r="F275" s="32" t="str">
        <f t="shared" si="29"/>
        <v/>
      </c>
      <c r="G275" s="33" t="str">
        <f ca="1">IF(OR(P275=$N$2,P275=$N$3),IF(F275=ReleaseProgress!$G$2,0,IF(F275&gt;ReleaseProgress!$G$2,1,-1)),"")</f>
        <v/>
      </c>
      <c r="H275" s="34" t="s">
        <v>333</v>
      </c>
      <c r="I275" s="45"/>
      <c r="J275" s="46"/>
      <c r="K275" s="46"/>
      <c r="L275" s="47"/>
      <c r="M275" s="47"/>
      <c r="N275" s="54"/>
      <c r="O275" s="49"/>
      <c r="P275" s="50"/>
      <c r="Q275" s="51"/>
      <c r="R275" s="51"/>
      <c r="S275" s="51"/>
      <c r="T275" s="51"/>
      <c r="U275" s="55"/>
      <c r="V275" s="53" t="str">
        <f t="shared" si="30"/>
        <v/>
      </c>
      <c r="W275" s="44"/>
      <c r="X275" t="s">
        <v>28</v>
      </c>
    </row>
    <row r="276" spans="2:24">
      <c r="B276" s="31" t="str">
        <f t="shared" si="31"/>
        <v/>
      </c>
      <c r="C276" s="31" t="str">
        <f t="shared" si="32"/>
        <v/>
      </c>
      <c r="D276" s="31" t="str">
        <f t="shared" si="27"/>
        <v>Y</v>
      </c>
      <c r="E276" s="31">
        <f t="shared" si="28"/>
        <v>0</v>
      </c>
      <c r="F276" s="32" t="str">
        <f t="shared" si="29"/>
        <v/>
      </c>
      <c r="G276" s="33" t="str">
        <f ca="1">IF(OR(P276=$N$2,P276=$N$3),IF(F276=ReleaseProgress!$G$2,0,IF(F276&gt;ReleaseProgress!$G$2,1,-1)),"")</f>
        <v/>
      </c>
      <c r="H276" s="34" t="s">
        <v>334</v>
      </c>
      <c r="I276" s="45"/>
      <c r="J276" s="46"/>
      <c r="K276" s="46"/>
      <c r="L276" s="47"/>
      <c r="M276" s="47"/>
      <c r="N276" s="54"/>
      <c r="O276" s="49"/>
      <c r="P276" s="50"/>
      <c r="Q276" s="51"/>
      <c r="R276" s="51"/>
      <c r="S276" s="51"/>
      <c r="T276" s="51"/>
      <c r="U276" s="55"/>
      <c r="V276" s="53" t="str">
        <f t="shared" si="30"/>
        <v/>
      </c>
      <c r="W276" s="44"/>
      <c r="X276" t="s">
        <v>28</v>
      </c>
    </row>
    <row r="277" spans="2:24">
      <c r="B277" s="31" t="str">
        <f t="shared" si="31"/>
        <v/>
      </c>
      <c r="C277" s="31" t="str">
        <f t="shared" si="32"/>
        <v/>
      </c>
      <c r="D277" s="31" t="str">
        <f t="shared" si="27"/>
        <v>Y</v>
      </c>
      <c r="E277" s="31">
        <f t="shared" si="28"/>
        <v>0</v>
      </c>
      <c r="F277" s="32" t="str">
        <f t="shared" si="29"/>
        <v/>
      </c>
      <c r="G277" s="33" t="str">
        <f ca="1">IF(OR(P277=$N$2,P277=$N$3),IF(F277=ReleaseProgress!$G$2,0,IF(F277&gt;ReleaseProgress!$G$2,1,-1)),"")</f>
        <v/>
      </c>
      <c r="H277" s="34" t="s">
        <v>335</v>
      </c>
      <c r="I277" s="45"/>
      <c r="J277" s="46"/>
      <c r="K277" s="46"/>
      <c r="L277" s="47"/>
      <c r="M277" s="47"/>
      <c r="N277" s="54"/>
      <c r="O277" s="49"/>
      <c r="P277" s="50"/>
      <c r="Q277" s="51"/>
      <c r="R277" s="51"/>
      <c r="S277" s="51"/>
      <c r="T277" s="51"/>
      <c r="U277" s="55"/>
      <c r="V277" s="53" t="str">
        <f t="shared" si="30"/>
        <v/>
      </c>
      <c r="W277" s="44"/>
      <c r="X277" t="s">
        <v>28</v>
      </c>
    </row>
    <row r="278" spans="2:24">
      <c r="B278" s="31" t="str">
        <f t="shared" si="31"/>
        <v/>
      </c>
      <c r="C278" s="31" t="str">
        <f t="shared" si="32"/>
        <v/>
      </c>
      <c r="D278" s="31" t="str">
        <f t="shared" si="27"/>
        <v>Y</v>
      </c>
      <c r="E278" s="31">
        <f t="shared" si="28"/>
        <v>0</v>
      </c>
      <c r="F278" s="32" t="str">
        <f t="shared" si="29"/>
        <v/>
      </c>
      <c r="G278" s="33" t="str">
        <f ca="1">IF(OR(P278=$N$2,P278=$N$3),IF(F278=ReleaseProgress!$G$2,0,IF(F278&gt;ReleaseProgress!$G$2,1,-1)),"")</f>
        <v/>
      </c>
      <c r="H278" s="34" t="s">
        <v>336</v>
      </c>
      <c r="I278" s="45"/>
      <c r="J278" s="46"/>
      <c r="K278" s="46"/>
      <c r="L278" s="47"/>
      <c r="M278" s="47"/>
      <c r="N278" s="54"/>
      <c r="O278" s="49"/>
      <c r="P278" s="50"/>
      <c r="Q278" s="51"/>
      <c r="R278" s="51"/>
      <c r="S278" s="51"/>
      <c r="T278" s="51"/>
      <c r="U278" s="55"/>
      <c r="V278" s="53" t="str">
        <f t="shared" si="30"/>
        <v/>
      </c>
      <c r="W278" s="44"/>
      <c r="X278" t="s">
        <v>28</v>
      </c>
    </row>
    <row r="279" spans="2:24">
      <c r="B279" s="31" t="str">
        <f t="shared" si="31"/>
        <v/>
      </c>
      <c r="C279" s="31" t="str">
        <f t="shared" si="32"/>
        <v/>
      </c>
      <c r="D279" s="31" t="str">
        <f t="shared" si="27"/>
        <v>Y</v>
      </c>
      <c r="E279" s="31">
        <f t="shared" si="28"/>
        <v>0</v>
      </c>
      <c r="F279" s="32" t="str">
        <f t="shared" si="29"/>
        <v/>
      </c>
      <c r="G279" s="33" t="str">
        <f ca="1">IF(OR(P279=$N$2,P279=$N$3),IF(F279=ReleaseProgress!$G$2,0,IF(F279&gt;ReleaseProgress!$G$2,1,-1)),"")</f>
        <v/>
      </c>
      <c r="H279" s="34" t="s">
        <v>337</v>
      </c>
      <c r="I279" s="45"/>
      <c r="J279" s="46"/>
      <c r="K279" s="46"/>
      <c r="L279" s="47"/>
      <c r="M279" s="47"/>
      <c r="N279" s="54"/>
      <c r="O279" s="49"/>
      <c r="P279" s="50"/>
      <c r="Q279" s="51"/>
      <c r="R279" s="51"/>
      <c r="S279" s="51"/>
      <c r="T279" s="51"/>
      <c r="U279" s="55"/>
      <c r="V279" s="53" t="str">
        <f t="shared" si="30"/>
        <v/>
      </c>
      <c r="W279" s="44"/>
      <c r="X279" t="s">
        <v>28</v>
      </c>
    </row>
    <row r="280" spans="2:24">
      <c r="B280" s="31" t="str">
        <f t="shared" si="31"/>
        <v/>
      </c>
      <c r="C280" s="31" t="str">
        <f t="shared" si="32"/>
        <v/>
      </c>
      <c r="D280" s="31" t="str">
        <f t="shared" si="27"/>
        <v>Y</v>
      </c>
      <c r="E280" s="31">
        <f t="shared" si="28"/>
        <v>0</v>
      </c>
      <c r="F280" s="32" t="str">
        <f t="shared" si="29"/>
        <v/>
      </c>
      <c r="G280" s="33" t="str">
        <f ca="1">IF(OR(P280=$N$2,P280=$N$3),IF(F280=ReleaseProgress!$G$2,0,IF(F280&gt;ReleaseProgress!$G$2,1,-1)),"")</f>
        <v/>
      </c>
      <c r="H280" s="34" t="s">
        <v>338</v>
      </c>
      <c r="I280" s="45"/>
      <c r="J280" s="46"/>
      <c r="K280" s="46"/>
      <c r="L280" s="47"/>
      <c r="M280" s="47"/>
      <c r="N280" s="54"/>
      <c r="O280" s="49"/>
      <c r="P280" s="50"/>
      <c r="Q280" s="51"/>
      <c r="R280" s="51"/>
      <c r="S280" s="51"/>
      <c r="T280" s="51"/>
      <c r="U280" s="55"/>
      <c r="V280" s="53" t="str">
        <f t="shared" si="30"/>
        <v/>
      </c>
      <c r="W280" s="44"/>
      <c r="X280" t="s">
        <v>28</v>
      </c>
    </row>
    <row r="281" spans="2:24">
      <c r="B281" s="31" t="str">
        <f t="shared" si="31"/>
        <v/>
      </c>
      <c r="C281" s="31" t="str">
        <f t="shared" si="32"/>
        <v/>
      </c>
      <c r="D281" s="31" t="str">
        <f t="shared" si="27"/>
        <v>Y</v>
      </c>
      <c r="E281" s="31">
        <f t="shared" si="28"/>
        <v>0</v>
      </c>
      <c r="F281" s="32" t="str">
        <f t="shared" si="29"/>
        <v/>
      </c>
      <c r="G281" s="33" t="str">
        <f ca="1">IF(OR(P281=$N$2,P281=$N$3),IF(F281=ReleaseProgress!$G$2,0,IF(F281&gt;ReleaseProgress!$G$2,1,-1)),"")</f>
        <v/>
      </c>
      <c r="H281" s="34" t="s">
        <v>339</v>
      </c>
      <c r="I281" s="45"/>
      <c r="J281" s="46"/>
      <c r="K281" s="46"/>
      <c r="L281" s="47"/>
      <c r="M281" s="47"/>
      <c r="N281" s="54"/>
      <c r="O281" s="49"/>
      <c r="P281" s="50"/>
      <c r="Q281" s="51"/>
      <c r="R281" s="51"/>
      <c r="S281" s="51"/>
      <c r="T281" s="51"/>
      <c r="U281" s="55"/>
      <c r="V281" s="53" t="str">
        <f t="shared" si="30"/>
        <v/>
      </c>
      <c r="W281" s="44"/>
      <c r="X281" t="s">
        <v>28</v>
      </c>
    </row>
    <row r="282" spans="2:24">
      <c r="B282" s="31" t="str">
        <f t="shared" si="31"/>
        <v/>
      </c>
      <c r="C282" s="31" t="str">
        <f t="shared" si="32"/>
        <v/>
      </c>
      <c r="D282" s="31" t="str">
        <f t="shared" si="27"/>
        <v>Y</v>
      </c>
      <c r="E282" s="31">
        <f t="shared" si="28"/>
        <v>0</v>
      </c>
      <c r="F282" s="32" t="str">
        <f t="shared" si="29"/>
        <v/>
      </c>
      <c r="G282" s="33" t="str">
        <f ca="1">IF(OR(P282=$N$2,P282=$N$3),IF(F282=ReleaseProgress!$G$2,0,IF(F282&gt;ReleaseProgress!$G$2,1,-1)),"")</f>
        <v/>
      </c>
      <c r="H282" s="34" t="s">
        <v>340</v>
      </c>
      <c r="I282" s="45"/>
      <c r="J282" s="46"/>
      <c r="K282" s="46"/>
      <c r="L282" s="47"/>
      <c r="M282" s="47"/>
      <c r="N282" s="54"/>
      <c r="O282" s="49"/>
      <c r="P282" s="50"/>
      <c r="Q282" s="51"/>
      <c r="R282" s="51"/>
      <c r="S282" s="51"/>
      <c r="T282" s="51"/>
      <c r="U282" s="55"/>
      <c r="V282" s="53" t="str">
        <f t="shared" si="30"/>
        <v/>
      </c>
      <c r="W282" s="44"/>
      <c r="X282" t="s">
        <v>28</v>
      </c>
    </row>
    <row r="283" spans="2:24">
      <c r="B283" s="31" t="str">
        <f t="shared" si="31"/>
        <v/>
      </c>
      <c r="C283" s="31" t="str">
        <f t="shared" si="32"/>
        <v/>
      </c>
      <c r="D283" s="31" t="str">
        <f t="shared" si="27"/>
        <v>Y</v>
      </c>
      <c r="E283" s="31">
        <f t="shared" si="28"/>
        <v>0</v>
      </c>
      <c r="F283" s="32" t="str">
        <f t="shared" si="29"/>
        <v/>
      </c>
      <c r="G283" s="33" t="str">
        <f ca="1">IF(OR(P283=$N$2,P283=$N$3),IF(F283=ReleaseProgress!$G$2,0,IF(F283&gt;ReleaseProgress!$G$2,1,-1)),"")</f>
        <v/>
      </c>
      <c r="H283" s="34" t="s">
        <v>341</v>
      </c>
      <c r="I283" s="45"/>
      <c r="J283" s="46"/>
      <c r="K283" s="46"/>
      <c r="L283" s="47"/>
      <c r="M283" s="47"/>
      <c r="N283" s="54"/>
      <c r="O283" s="49"/>
      <c r="P283" s="50"/>
      <c r="Q283" s="51"/>
      <c r="R283" s="51"/>
      <c r="S283" s="51"/>
      <c r="T283" s="51"/>
      <c r="U283" s="55"/>
      <c r="V283" s="53" t="str">
        <f t="shared" si="30"/>
        <v/>
      </c>
      <c r="W283" s="44"/>
      <c r="X283" t="s">
        <v>28</v>
      </c>
    </row>
    <row r="284" spans="2:24">
      <c r="B284" s="31" t="str">
        <f t="shared" si="31"/>
        <v/>
      </c>
      <c r="C284" s="31" t="str">
        <f t="shared" si="32"/>
        <v/>
      </c>
      <c r="D284" s="31" t="str">
        <f t="shared" si="27"/>
        <v>Y</v>
      </c>
      <c r="E284" s="31">
        <f t="shared" si="28"/>
        <v>0</v>
      </c>
      <c r="F284" s="32" t="str">
        <f t="shared" si="29"/>
        <v/>
      </c>
      <c r="G284" s="33" t="str">
        <f ca="1">IF(OR(P284=$N$2,P284=$N$3),IF(F284=ReleaseProgress!$G$2,0,IF(F284&gt;ReleaseProgress!$G$2,1,-1)),"")</f>
        <v/>
      </c>
      <c r="H284" s="34" t="s">
        <v>342</v>
      </c>
      <c r="I284" s="45"/>
      <c r="J284" s="46"/>
      <c r="K284" s="46"/>
      <c r="L284" s="47"/>
      <c r="M284" s="47"/>
      <c r="N284" s="54"/>
      <c r="O284" s="49"/>
      <c r="P284" s="50"/>
      <c r="Q284" s="51"/>
      <c r="R284" s="51"/>
      <c r="S284" s="51"/>
      <c r="T284" s="51"/>
      <c r="U284" s="55"/>
      <c r="V284" s="53" t="str">
        <f t="shared" si="30"/>
        <v/>
      </c>
      <c r="W284" s="44"/>
      <c r="X284" t="s">
        <v>28</v>
      </c>
    </row>
    <row r="285" spans="2:24">
      <c r="B285" s="31" t="str">
        <f t="shared" si="31"/>
        <v/>
      </c>
      <c r="C285" s="31" t="str">
        <f t="shared" si="32"/>
        <v/>
      </c>
      <c r="D285" s="31" t="str">
        <f t="shared" si="27"/>
        <v>Y</v>
      </c>
      <c r="E285" s="31">
        <f t="shared" si="28"/>
        <v>0</v>
      </c>
      <c r="F285" s="32" t="str">
        <f t="shared" si="29"/>
        <v/>
      </c>
      <c r="G285" s="33" t="str">
        <f ca="1">IF(OR(P285=$N$2,P285=$N$3),IF(F285=ReleaseProgress!$G$2,0,IF(F285&gt;ReleaseProgress!$G$2,1,-1)),"")</f>
        <v/>
      </c>
      <c r="H285" s="34" t="s">
        <v>343</v>
      </c>
      <c r="I285" s="45"/>
      <c r="J285" s="46"/>
      <c r="K285" s="46"/>
      <c r="L285" s="47"/>
      <c r="M285" s="47"/>
      <c r="N285" s="54"/>
      <c r="O285" s="49"/>
      <c r="P285" s="50"/>
      <c r="Q285" s="51"/>
      <c r="R285" s="51"/>
      <c r="S285" s="51"/>
      <c r="T285" s="51"/>
      <c r="U285" s="55"/>
      <c r="V285" s="53" t="str">
        <f t="shared" si="30"/>
        <v/>
      </c>
      <c r="W285" s="44"/>
      <c r="X285" t="s">
        <v>28</v>
      </c>
    </row>
    <row r="286" spans="2:24">
      <c r="B286" s="31" t="str">
        <f t="shared" si="31"/>
        <v/>
      </c>
      <c r="C286" s="31" t="str">
        <f t="shared" si="32"/>
        <v/>
      </c>
      <c r="D286" s="31" t="str">
        <f t="shared" si="27"/>
        <v>Y</v>
      </c>
      <c r="E286" s="31">
        <f t="shared" si="28"/>
        <v>0</v>
      </c>
      <c r="F286" s="32" t="str">
        <f t="shared" si="29"/>
        <v/>
      </c>
      <c r="G286" s="33" t="str">
        <f ca="1">IF(OR(P286=$N$2,P286=$N$3),IF(F286=ReleaseProgress!$G$2,0,IF(F286&gt;ReleaseProgress!$G$2,1,-1)),"")</f>
        <v/>
      </c>
      <c r="H286" s="34" t="s">
        <v>344</v>
      </c>
      <c r="I286" s="45"/>
      <c r="J286" s="46"/>
      <c r="K286" s="46"/>
      <c r="L286" s="47"/>
      <c r="M286" s="47"/>
      <c r="N286" s="54"/>
      <c r="O286" s="49"/>
      <c r="P286" s="50"/>
      <c r="Q286" s="51"/>
      <c r="R286" s="51"/>
      <c r="S286" s="51"/>
      <c r="T286" s="51"/>
      <c r="U286" s="55"/>
      <c r="V286" s="53" t="str">
        <f t="shared" si="30"/>
        <v/>
      </c>
      <c r="W286" s="44"/>
      <c r="X286" t="s">
        <v>28</v>
      </c>
    </row>
    <row r="287" spans="2:24">
      <c r="B287" s="31" t="str">
        <f t="shared" si="31"/>
        <v/>
      </c>
      <c r="C287" s="31" t="str">
        <f t="shared" si="32"/>
        <v/>
      </c>
      <c r="D287" s="31" t="str">
        <f t="shared" si="27"/>
        <v>Y</v>
      </c>
      <c r="E287" s="31">
        <f t="shared" si="28"/>
        <v>0</v>
      </c>
      <c r="F287" s="32" t="str">
        <f t="shared" si="29"/>
        <v/>
      </c>
      <c r="G287" s="33" t="str">
        <f ca="1">IF(OR(P287=$N$2,P287=$N$3),IF(F287=ReleaseProgress!$G$2,0,IF(F287&gt;ReleaseProgress!$G$2,1,-1)),"")</f>
        <v/>
      </c>
      <c r="H287" s="34" t="s">
        <v>345</v>
      </c>
      <c r="I287" s="45"/>
      <c r="J287" s="46"/>
      <c r="K287" s="46"/>
      <c r="L287" s="47"/>
      <c r="M287" s="47"/>
      <c r="N287" s="54"/>
      <c r="O287" s="49"/>
      <c r="P287" s="50"/>
      <c r="Q287" s="51"/>
      <c r="R287" s="51"/>
      <c r="S287" s="51"/>
      <c r="T287" s="51"/>
      <c r="U287" s="55"/>
      <c r="V287" s="53" t="str">
        <f t="shared" si="30"/>
        <v/>
      </c>
      <c r="W287" s="44"/>
      <c r="X287" t="s">
        <v>28</v>
      </c>
    </row>
    <row r="288" spans="2:24">
      <c r="B288" s="31" t="str">
        <f t="shared" si="31"/>
        <v/>
      </c>
      <c r="C288" s="31" t="str">
        <f t="shared" si="32"/>
        <v/>
      </c>
      <c r="D288" s="31" t="str">
        <f t="shared" si="27"/>
        <v>Y</v>
      </c>
      <c r="E288" s="31">
        <f t="shared" si="28"/>
        <v>0</v>
      </c>
      <c r="F288" s="32" t="str">
        <f t="shared" si="29"/>
        <v/>
      </c>
      <c r="G288" s="33" t="str">
        <f ca="1">IF(OR(P288=$N$2,P288=$N$3),IF(F288=ReleaseProgress!$G$2,0,IF(F288&gt;ReleaseProgress!$G$2,1,-1)),"")</f>
        <v/>
      </c>
      <c r="H288" s="34" t="s">
        <v>346</v>
      </c>
      <c r="I288" s="45"/>
      <c r="J288" s="46"/>
      <c r="K288" s="46"/>
      <c r="L288" s="47"/>
      <c r="M288" s="47"/>
      <c r="N288" s="54"/>
      <c r="O288" s="49"/>
      <c r="P288" s="50"/>
      <c r="Q288" s="51"/>
      <c r="R288" s="51"/>
      <c r="S288" s="51"/>
      <c r="T288" s="51"/>
      <c r="U288" s="55"/>
      <c r="V288" s="53" t="str">
        <f t="shared" si="30"/>
        <v/>
      </c>
      <c r="W288" s="44"/>
      <c r="X288" t="s">
        <v>28</v>
      </c>
    </row>
    <row r="289" spans="2:24">
      <c r="B289" s="31" t="str">
        <f t="shared" si="31"/>
        <v/>
      </c>
      <c r="C289" s="31" t="str">
        <f t="shared" si="32"/>
        <v/>
      </c>
      <c r="D289" s="31" t="str">
        <f t="shared" si="27"/>
        <v>Y</v>
      </c>
      <c r="E289" s="31">
        <f t="shared" si="28"/>
        <v>0</v>
      </c>
      <c r="F289" s="32" t="str">
        <f t="shared" si="29"/>
        <v/>
      </c>
      <c r="G289" s="33" t="str">
        <f ca="1">IF(OR(P289=$N$2,P289=$N$3),IF(F289=ReleaseProgress!$G$2,0,IF(F289&gt;ReleaseProgress!$G$2,1,-1)),"")</f>
        <v/>
      </c>
      <c r="H289" s="34" t="s">
        <v>347</v>
      </c>
      <c r="I289" s="45"/>
      <c r="J289" s="46"/>
      <c r="K289" s="46"/>
      <c r="L289" s="47"/>
      <c r="M289" s="47"/>
      <c r="N289" s="54"/>
      <c r="O289" s="49"/>
      <c r="P289" s="50"/>
      <c r="Q289" s="51"/>
      <c r="R289" s="51"/>
      <c r="S289" s="51"/>
      <c r="T289" s="51"/>
      <c r="U289" s="55"/>
      <c r="V289" s="53" t="str">
        <f t="shared" si="30"/>
        <v/>
      </c>
      <c r="W289" s="44"/>
      <c r="X289" t="s">
        <v>28</v>
      </c>
    </row>
    <row r="290" spans="2:24">
      <c r="B290" s="31" t="str">
        <f t="shared" si="31"/>
        <v/>
      </c>
      <c r="C290" s="31" t="str">
        <f t="shared" si="32"/>
        <v/>
      </c>
      <c r="D290" s="31" t="str">
        <f t="shared" si="27"/>
        <v>Y</v>
      </c>
      <c r="E290" s="31">
        <f t="shared" si="28"/>
        <v>0</v>
      </c>
      <c r="F290" s="32" t="str">
        <f t="shared" si="29"/>
        <v/>
      </c>
      <c r="G290" s="33" t="str">
        <f ca="1">IF(OR(P290=$N$2,P290=$N$3),IF(F290=ReleaseProgress!$G$2,0,IF(F290&gt;ReleaseProgress!$G$2,1,-1)),"")</f>
        <v/>
      </c>
      <c r="H290" s="34" t="s">
        <v>348</v>
      </c>
      <c r="I290" s="45"/>
      <c r="J290" s="46"/>
      <c r="K290" s="46"/>
      <c r="L290" s="47"/>
      <c r="M290" s="47"/>
      <c r="N290" s="54"/>
      <c r="O290" s="49"/>
      <c r="P290" s="50"/>
      <c r="Q290" s="51"/>
      <c r="R290" s="51"/>
      <c r="S290" s="51"/>
      <c r="T290" s="51"/>
      <c r="U290" s="55"/>
      <c r="V290" s="53" t="str">
        <f t="shared" si="30"/>
        <v/>
      </c>
      <c r="W290" s="44"/>
      <c r="X290" t="s">
        <v>28</v>
      </c>
    </row>
    <row r="291" spans="2:24">
      <c r="B291" s="31" t="str">
        <f t="shared" si="31"/>
        <v/>
      </c>
      <c r="C291" s="31" t="str">
        <f t="shared" si="32"/>
        <v/>
      </c>
      <c r="D291" s="31" t="str">
        <f t="shared" si="27"/>
        <v>Y</v>
      </c>
      <c r="E291" s="31">
        <f t="shared" si="28"/>
        <v>0</v>
      </c>
      <c r="F291" s="32" t="str">
        <f t="shared" si="29"/>
        <v/>
      </c>
      <c r="G291" s="33" t="str">
        <f ca="1">IF(OR(P291=$N$2,P291=$N$3),IF(F291=ReleaseProgress!$G$2,0,IF(F291&gt;ReleaseProgress!$G$2,1,-1)),"")</f>
        <v/>
      </c>
      <c r="H291" s="34" t="s">
        <v>349</v>
      </c>
      <c r="I291" s="45"/>
      <c r="J291" s="46"/>
      <c r="K291" s="46"/>
      <c r="L291" s="47"/>
      <c r="M291" s="47"/>
      <c r="N291" s="54"/>
      <c r="O291" s="49"/>
      <c r="P291" s="50"/>
      <c r="Q291" s="51"/>
      <c r="R291" s="51"/>
      <c r="S291" s="51"/>
      <c r="T291" s="51"/>
      <c r="U291" s="55"/>
      <c r="V291" s="53" t="str">
        <f t="shared" si="30"/>
        <v/>
      </c>
      <c r="W291" s="44"/>
      <c r="X291" t="s">
        <v>28</v>
      </c>
    </row>
    <row r="292" spans="2:24">
      <c r="B292" s="31" t="str">
        <f t="shared" si="31"/>
        <v/>
      </c>
      <c r="C292" s="31" t="str">
        <f t="shared" si="32"/>
        <v/>
      </c>
      <c r="D292" s="31" t="str">
        <f t="shared" si="27"/>
        <v>Y</v>
      </c>
      <c r="E292" s="31">
        <f t="shared" si="28"/>
        <v>0</v>
      </c>
      <c r="F292" s="32" t="str">
        <f t="shared" si="29"/>
        <v/>
      </c>
      <c r="G292" s="33" t="str">
        <f ca="1">IF(OR(P292=$N$2,P292=$N$3),IF(F292=ReleaseProgress!$G$2,0,IF(F292&gt;ReleaseProgress!$G$2,1,-1)),"")</f>
        <v/>
      </c>
      <c r="H292" s="34" t="s">
        <v>350</v>
      </c>
      <c r="I292" s="45"/>
      <c r="J292" s="46"/>
      <c r="K292" s="46"/>
      <c r="L292" s="47"/>
      <c r="M292" s="47"/>
      <c r="N292" s="54"/>
      <c r="O292" s="49"/>
      <c r="P292" s="50"/>
      <c r="Q292" s="51"/>
      <c r="R292" s="51"/>
      <c r="S292" s="51"/>
      <c r="T292" s="51"/>
      <c r="U292" s="55"/>
      <c r="V292" s="53" t="str">
        <f t="shared" si="30"/>
        <v/>
      </c>
      <c r="W292" s="44"/>
      <c r="X292" t="s">
        <v>28</v>
      </c>
    </row>
    <row r="293" spans="2:24">
      <c r="B293" s="31" t="str">
        <f t="shared" si="31"/>
        <v/>
      </c>
      <c r="C293" s="31" t="str">
        <f t="shared" si="32"/>
        <v/>
      </c>
      <c r="D293" s="31" t="str">
        <f t="shared" si="27"/>
        <v>Y</v>
      </c>
      <c r="E293" s="31">
        <f t="shared" si="28"/>
        <v>0</v>
      </c>
      <c r="F293" s="32" t="str">
        <f t="shared" si="29"/>
        <v/>
      </c>
      <c r="G293" s="33" t="str">
        <f ca="1">IF(OR(P293=$N$2,P293=$N$3),IF(F293=ReleaseProgress!$G$2,0,IF(F293&gt;ReleaseProgress!$G$2,1,-1)),"")</f>
        <v/>
      </c>
      <c r="H293" s="34" t="s">
        <v>351</v>
      </c>
      <c r="I293" s="45"/>
      <c r="J293" s="46"/>
      <c r="K293" s="46"/>
      <c r="L293" s="47"/>
      <c r="M293" s="47"/>
      <c r="N293" s="54"/>
      <c r="O293" s="49"/>
      <c r="P293" s="50"/>
      <c r="Q293" s="51"/>
      <c r="R293" s="51"/>
      <c r="S293" s="51"/>
      <c r="T293" s="51"/>
      <c r="U293" s="55"/>
      <c r="V293" s="53" t="str">
        <f t="shared" si="30"/>
        <v/>
      </c>
      <c r="W293" s="44"/>
      <c r="X293" t="s">
        <v>28</v>
      </c>
    </row>
    <row r="294" spans="2:24">
      <c r="B294" s="31" t="str">
        <f t="shared" si="31"/>
        <v/>
      </c>
      <c r="C294" s="31" t="str">
        <f t="shared" si="32"/>
        <v/>
      </c>
      <c r="D294" s="31" t="str">
        <f t="shared" si="27"/>
        <v>Y</v>
      </c>
      <c r="E294" s="31">
        <f t="shared" si="28"/>
        <v>0</v>
      </c>
      <c r="F294" s="32" t="str">
        <f t="shared" si="29"/>
        <v/>
      </c>
      <c r="G294" s="33" t="str">
        <f ca="1">IF(OR(P294=$N$2,P294=$N$3),IF(F294=ReleaseProgress!$G$2,0,IF(F294&gt;ReleaseProgress!$G$2,1,-1)),"")</f>
        <v/>
      </c>
      <c r="H294" s="34" t="s">
        <v>352</v>
      </c>
      <c r="I294" s="45"/>
      <c r="J294" s="46"/>
      <c r="K294" s="46"/>
      <c r="L294" s="47"/>
      <c r="M294" s="47"/>
      <c r="N294" s="54"/>
      <c r="O294" s="49"/>
      <c r="P294" s="50"/>
      <c r="Q294" s="51"/>
      <c r="R294" s="51"/>
      <c r="S294" s="51"/>
      <c r="T294" s="51"/>
      <c r="U294" s="55"/>
      <c r="V294" s="53" t="str">
        <f t="shared" si="30"/>
        <v/>
      </c>
      <c r="W294" s="44"/>
      <c r="X294" t="s">
        <v>28</v>
      </c>
    </row>
    <row r="295" spans="2:24">
      <c r="B295" s="31" t="str">
        <f t="shared" si="31"/>
        <v/>
      </c>
      <c r="C295" s="31" t="str">
        <f t="shared" si="32"/>
        <v/>
      </c>
      <c r="D295" s="31" t="str">
        <f t="shared" si="27"/>
        <v>Y</v>
      </c>
      <c r="E295" s="31">
        <f t="shared" si="28"/>
        <v>0</v>
      </c>
      <c r="F295" s="32" t="str">
        <f t="shared" si="29"/>
        <v/>
      </c>
      <c r="G295" s="33" t="str">
        <f ca="1">IF(OR(P295=$N$2,P295=$N$3),IF(F295=ReleaseProgress!$G$2,0,IF(F295&gt;ReleaseProgress!$G$2,1,-1)),"")</f>
        <v/>
      </c>
      <c r="H295" s="34" t="s">
        <v>353</v>
      </c>
      <c r="I295" s="45"/>
      <c r="J295" s="46"/>
      <c r="K295" s="46"/>
      <c r="L295" s="47"/>
      <c r="M295" s="47"/>
      <c r="N295" s="54"/>
      <c r="O295" s="49"/>
      <c r="P295" s="50"/>
      <c r="Q295" s="51"/>
      <c r="R295" s="51"/>
      <c r="S295" s="51"/>
      <c r="T295" s="51"/>
      <c r="U295" s="55"/>
      <c r="V295" s="53" t="str">
        <f t="shared" si="30"/>
        <v/>
      </c>
      <c r="W295" s="44"/>
      <c r="X295" t="s">
        <v>28</v>
      </c>
    </row>
    <row r="296" spans="2:24">
      <c r="B296" s="31" t="str">
        <f t="shared" si="31"/>
        <v/>
      </c>
      <c r="C296" s="31" t="str">
        <f t="shared" si="32"/>
        <v/>
      </c>
      <c r="D296" s="31" t="str">
        <f t="shared" si="27"/>
        <v>Y</v>
      </c>
      <c r="E296" s="31">
        <f t="shared" si="28"/>
        <v>0</v>
      </c>
      <c r="F296" s="32" t="str">
        <f t="shared" si="29"/>
        <v/>
      </c>
      <c r="G296" s="33" t="str">
        <f ca="1">IF(OR(P296=$N$2,P296=$N$3),IF(F296=ReleaseProgress!$G$2,0,IF(F296&gt;ReleaseProgress!$G$2,1,-1)),"")</f>
        <v/>
      </c>
      <c r="H296" s="34" t="s">
        <v>354</v>
      </c>
      <c r="I296" s="45"/>
      <c r="J296" s="46"/>
      <c r="K296" s="46"/>
      <c r="L296" s="47"/>
      <c r="M296" s="47"/>
      <c r="N296" s="54"/>
      <c r="O296" s="49"/>
      <c r="P296" s="50"/>
      <c r="Q296" s="51"/>
      <c r="R296" s="51"/>
      <c r="S296" s="51"/>
      <c r="T296" s="51"/>
      <c r="U296" s="55"/>
      <c r="V296" s="53" t="str">
        <f t="shared" si="30"/>
        <v/>
      </c>
      <c r="W296" s="44"/>
      <c r="X296" t="s">
        <v>28</v>
      </c>
    </row>
    <row r="297" spans="2:24">
      <c r="B297" s="31" t="str">
        <f t="shared" si="31"/>
        <v/>
      </c>
      <c r="C297" s="31" t="str">
        <f t="shared" si="32"/>
        <v/>
      </c>
      <c r="D297" s="31" t="str">
        <f t="shared" si="27"/>
        <v>Y</v>
      </c>
      <c r="E297" s="31">
        <f t="shared" si="28"/>
        <v>0</v>
      </c>
      <c r="F297" s="32" t="str">
        <f t="shared" si="29"/>
        <v/>
      </c>
      <c r="G297" s="33" t="str">
        <f ca="1">IF(OR(P297=$N$2,P297=$N$3),IF(F297=ReleaseProgress!$G$2,0,IF(F297&gt;ReleaseProgress!$G$2,1,-1)),"")</f>
        <v/>
      </c>
      <c r="H297" s="34" t="s">
        <v>355</v>
      </c>
      <c r="I297" s="45"/>
      <c r="J297" s="46"/>
      <c r="K297" s="46"/>
      <c r="L297" s="47"/>
      <c r="M297" s="47"/>
      <c r="N297" s="54"/>
      <c r="O297" s="49"/>
      <c r="P297" s="50"/>
      <c r="Q297" s="51"/>
      <c r="R297" s="51"/>
      <c r="S297" s="51"/>
      <c r="T297" s="51"/>
      <c r="U297" s="55"/>
      <c r="V297" s="53" t="str">
        <f t="shared" si="30"/>
        <v/>
      </c>
      <c r="W297" s="44"/>
      <c r="X297" t="s">
        <v>28</v>
      </c>
    </row>
    <row r="298" spans="2:24">
      <c r="B298" s="31" t="str">
        <f t="shared" si="31"/>
        <v/>
      </c>
      <c r="C298" s="31" t="str">
        <f t="shared" si="32"/>
        <v/>
      </c>
      <c r="D298" s="31" t="str">
        <f t="shared" si="27"/>
        <v>Y</v>
      </c>
      <c r="E298" s="31">
        <f t="shared" si="28"/>
        <v>0</v>
      </c>
      <c r="F298" s="32" t="str">
        <f t="shared" si="29"/>
        <v/>
      </c>
      <c r="G298" s="33" t="str">
        <f ca="1">IF(OR(P298=$N$2,P298=$N$3),IF(F298=ReleaseProgress!$G$2,0,IF(F298&gt;ReleaseProgress!$G$2,1,-1)),"")</f>
        <v/>
      </c>
      <c r="H298" s="34" t="s">
        <v>356</v>
      </c>
      <c r="I298" s="45"/>
      <c r="J298" s="46"/>
      <c r="K298" s="46"/>
      <c r="L298" s="47"/>
      <c r="M298" s="47"/>
      <c r="N298" s="54"/>
      <c r="O298" s="49"/>
      <c r="P298" s="50"/>
      <c r="Q298" s="51"/>
      <c r="R298" s="51"/>
      <c r="S298" s="51"/>
      <c r="T298" s="51"/>
      <c r="U298" s="55"/>
      <c r="V298" s="53" t="str">
        <f t="shared" si="30"/>
        <v/>
      </c>
      <c r="W298" s="44"/>
      <c r="X298" t="s">
        <v>28</v>
      </c>
    </row>
    <row r="299" spans="2:24">
      <c r="B299" s="31" t="str">
        <f t="shared" si="31"/>
        <v/>
      </c>
      <c r="C299" s="31" t="str">
        <f t="shared" si="32"/>
        <v/>
      </c>
      <c r="D299" s="31" t="str">
        <f t="shared" si="27"/>
        <v>Y</v>
      </c>
      <c r="E299" s="31">
        <f t="shared" si="28"/>
        <v>0</v>
      </c>
      <c r="F299" s="32" t="str">
        <f t="shared" si="29"/>
        <v/>
      </c>
      <c r="G299" s="33" t="str">
        <f ca="1">IF(OR(P299=$N$2,P299=$N$3),IF(F299=ReleaseProgress!$G$2,0,IF(F299&gt;ReleaseProgress!$G$2,1,-1)),"")</f>
        <v/>
      </c>
      <c r="H299" s="34" t="s">
        <v>357</v>
      </c>
      <c r="I299" s="45"/>
      <c r="J299" s="46"/>
      <c r="K299" s="46"/>
      <c r="L299" s="47"/>
      <c r="M299" s="47"/>
      <c r="N299" s="54"/>
      <c r="O299" s="49"/>
      <c r="P299" s="50"/>
      <c r="Q299" s="51"/>
      <c r="R299" s="51"/>
      <c r="S299" s="51"/>
      <c r="T299" s="51"/>
      <c r="U299" s="55"/>
      <c r="V299" s="53" t="str">
        <f t="shared" si="30"/>
        <v/>
      </c>
      <c r="W299" s="44"/>
      <c r="X299" t="s">
        <v>28</v>
      </c>
    </row>
    <row r="300" spans="2:24">
      <c r="B300" s="31" t="str">
        <f t="shared" si="31"/>
        <v/>
      </c>
      <c r="C300" s="31" t="str">
        <f t="shared" si="32"/>
        <v/>
      </c>
      <c r="D300" s="31" t="str">
        <f t="shared" si="27"/>
        <v>Y</v>
      </c>
      <c r="E300" s="31">
        <f t="shared" si="28"/>
        <v>0</v>
      </c>
      <c r="F300" s="32" t="str">
        <f t="shared" si="29"/>
        <v/>
      </c>
      <c r="G300" s="33" t="str">
        <f ca="1">IF(OR(P300=$N$2,P300=$N$3),IF(F300=ReleaseProgress!$G$2,0,IF(F300&gt;ReleaseProgress!$G$2,1,-1)),"")</f>
        <v/>
      </c>
      <c r="H300" s="34" t="s">
        <v>358</v>
      </c>
      <c r="I300" s="45"/>
      <c r="J300" s="46"/>
      <c r="K300" s="46"/>
      <c r="L300" s="47"/>
      <c r="M300" s="47"/>
      <c r="N300" s="54"/>
      <c r="O300" s="49"/>
      <c r="P300" s="50"/>
      <c r="Q300" s="51"/>
      <c r="R300" s="51"/>
      <c r="S300" s="51"/>
      <c r="T300" s="51"/>
      <c r="U300" s="55"/>
      <c r="V300" s="53" t="str">
        <f t="shared" si="30"/>
        <v/>
      </c>
      <c r="W300" s="44"/>
      <c r="X300" t="s">
        <v>28</v>
      </c>
    </row>
    <row r="301" spans="2:24">
      <c r="B301" s="31" t="str">
        <f t="shared" si="31"/>
        <v/>
      </c>
      <c r="C301" s="31" t="str">
        <f t="shared" si="32"/>
        <v/>
      </c>
      <c r="D301" s="31" t="str">
        <f t="shared" si="27"/>
        <v>Y</v>
      </c>
      <c r="E301" s="31">
        <f t="shared" si="28"/>
        <v>0</v>
      </c>
      <c r="F301" s="32" t="str">
        <f t="shared" si="29"/>
        <v/>
      </c>
      <c r="G301" s="33" t="str">
        <f ca="1">IF(OR(P301=$N$2,P301=$N$3),IF(F301=ReleaseProgress!$G$2,0,IF(F301&gt;ReleaseProgress!$G$2,1,-1)),"")</f>
        <v/>
      </c>
      <c r="H301" s="34" t="s">
        <v>359</v>
      </c>
      <c r="I301" s="45"/>
      <c r="J301" s="46"/>
      <c r="K301" s="46"/>
      <c r="L301" s="47"/>
      <c r="M301" s="47"/>
      <c r="N301" s="54"/>
      <c r="O301" s="49"/>
      <c r="P301" s="50"/>
      <c r="Q301" s="51"/>
      <c r="R301" s="51"/>
      <c r="S301" s="51"/>
      <c r="T301" s="51"/>
      <c r="U301" s="55"/>
      <c r="V301" s="53" t="str">
        <f t="shared" si="30"/>
        <v/>
      </c>
      <c r="W301" s="44"/>
      <c r="X301" t="s">
        <v>28</v>
      </c>
    </row>
    <row r="302" spans="2:24">
      <c r="B302" s="31" t="str">
        <f t="shared" si="31"/>
        <v/>
      </c>
      <c r="C302" s="31" t="str">
        <f t="shared" si="32"/>
        <v/>
      </c>
      <c r="D302" s="31" t="str">
        <f t="shared" si="27"/>
        <v>Y</v>
      </c>
      <c r="E302" s="31">
        <f t="shared" si="28"/>
        <v>0</v>
      </c>
      <c r="F302" s="32" t="str">
        <f t="shared" si="29"/>
        <v/>
      </c>
      <c r="G302" s="33" t="str">
        <f ca="1">IF(OR(P302=$N$2,P302=$N$3),IF(F302=ReleaseProgress!$G$2,0,IF(F302&gt;ReleaseProgress!$G$2,1,-1)),"")</f>
        <v/>
      </c>
      <c r="H302" s="34" t="s">
        <v>360</v>
      </c>
      <c r="I302" s="45"/>
      <c r="J302" s="46"/>
      <c r="K302" s="46"/>
      <c r="L302" s="47"/>
      <c r="M302" s="47"/>
      <c r="N302" s="54"/>
      <c r="O302" s="49"/>
      <c r="P302" s="50"/>
      <c r="Q302" s="51"/>
      <c r="R302" s="51"/>
      <c r="S302" s="51"/>
      <c r="T302" s="51"/>
      <c r="U302" s="55"/>
      <c r="V302" s="53" t="str">
        <f t="shared" si="30"/>
        <v/>
      </c>
      <c r="W302" s="44"/>
      <c r="X302" t="s">
        <v>28</v>
      </c>
    </row>
    <row r="303" spans="2:24">
      <c r="B303" s="31" t="str">
        <f t="shared" si="31"/>
        <v/>
      </c>
      <c r="C303" s="31" t="str">
        <f t="shared" si="32"/>
        <v/>
      </c>
      <c r="D303" s="31" t="str">
        <f t="shared" si="27"/>
        <v>Y</v>
      </c>
      <c r="E303" s="31">
        <f t="shared" si="28"/>
        <v>0</v>
      </c>
      <c r="F303" s="32" t="str">
        <f t="shared" si="29"/>
        <v/>
      </c>
      <c r="G303" s="33" t="str">
        <f ca="1">IF(OR(P303=$N$2,P303=$N$3),IF(F303=ReleaseProgress!$G$2,0,IF(F303&gt;ReleaseProgress!$G$2,1,-1)),"")</f>
        <v/>
      </c>
      <c r="H303" s="34" t="s">
        <v>361</v>
      </c>
      <c r="I303" s="45"/>
      <c r="J303" s="46"/>
      <c r="K303" s="46"/>
      <c r="L303" s="47"/>
      <c r="M303" s="47"/>
      <c r="N303" s="54"/>
      <c r="O303" s="49"/>
      <c r="P303" s="50"/>
      <c r="Q303" s="51"/>
      <c r="R303" s="51"/>
      <c r="S303" s="51"/>
      <c r="T303" s="51"/>
      <c r="U303" s="55"/>
      <c r="V303" s="53" t="str">
        <f t="shared" si="30"/>
        <v/>
      </c>
      <c r="W303" s="44"/>
      <c r="X303" t="s">
        <v>28</v>
      </c>
    </row>
    <row r="304" spans="2:24">
      <c r="B304" s="31" t="str">
        <f t="shared" si="31"/>
        <v/>
      </c>
      <c r="C304" s="31" t="str">
        <f t="shared" si="32"/>
        <v/>
      </c>
      <c r="D304" s="31" t="str">
        <f t="shared" si="27"/>
        <v>Y</v>
      </c>
      <c r="E304" s="31">
        <f t="shared" si="28"/>
        <v>0</v>
      </c>
      <c r="F304" s="32" t="str">
        <f t="shared" si="29"/>
        <v/>
      </c>
      <c r="G304" s="33" t="str">
        <f ca="1">IF(OR(P304=$N$2,P304=$N$3),IF(F304=ReleaseProgress!$G$2,0,IF(F304&gt;ReleaseProgress!$G$2,1,-1)),"")</f>
        <v/>
      </c>
      <c r="H304" s="34" t="s">
        <v>362</v>
      </c>
      <c r="I304" s="45"/>
      <c r="J304" s="46"/>
      <c r="K304" s="46"/>
      <c r="L304" s="47"/>
      <c r="M304" s="47"/>
      <c r="N304" s="54"/>
      <c r="O304" s="49"/>
      <c r="P304" s="50"/>
      <c r="Q304" s="51"/>
      <c r="R304" s="51"/>
      <c r="S304" s="51"/>
      <c r="T304" s="51"/>
      <c r="U304" s="55"/>
      <c r="V304" s="53" t="str">
        <f t="shared" si="30"/>
        <v/>
      </c>
      <c r="W304" s="44"/>
      <c r="X304" t="s">
        <v>28</v>
      </c>
    </row>
    <row r="305" spans="2:24">
      <c r="B305" s="31" t="str">
        <f t="shared" si="31"/>
        <v/>
      </c>
      <c r="C305" s="31" t="str">
        <f t="shared" si="32"/>
        <v/>
      </c>
      <c r="D305" s="31" t="str">
        <f t="shared" si="27"/>
        <v>Y</v>
      </c>
      <c r="E305" s="31">
        <f t="shared" si="28"/>
        <v>0</v>
      </c>
      <c r="F305" s="32" t="str">
        <f t="shared" si="29"/>
        <v/>
      </c>
      <c r="G305" s="33" t="str">
        <f ca="1">IF(OR(P305=$N$2,P305=$N$3),IF(F305=ReleaseProgress!$G$2,0,IF(F305&gt;ReleaseProgress!$G$2,1,-1)),"")</f>
        <v/>
      </c>
      <c r="H305" s="34" t="s">
        <v>363</v>
      </c>
      <c r="I305" s="45"/>
      <c r="J305" s="46"/>
      <c r="K305" s="46"/>
      <c r="L305" s="47"/>
      <c r="M305" s="47"/>
      <c r="N305" s="54"/>
      <c r="O305" s="49"/>
      <c r="P305" s="50"/>
      <c r="Q305" s="51"/>
      <c r="R305" s="51"/>
      <c r="S305" s="51"/>
      <c r="T305" s="51"/>
      <c r="U305" s="55"/>
      <c r="V305" s="53" t="str">
        <f t="shared" si="30"/>
        <v/>
      </c>
      <c r="W305" s="44"/>
      <c r="X305" t="s">
        <v>28</v>
      </c>
    </row>
    <row r="306" spans="2:24">
      <c r="B306" s="31" t="str">
        <f t="shared" si="31"/>
        <v/>
      </c>
      <c r="C306" s="31" t="str">
        <f t="shared" si="32"/>
        <v/>
      </c>
      <c r="D306" s="31" t="str">
        <f t="shared" si="27"/>
        <v>Y</v>
      </c>
      <c r="E306" s="31">
        <f t="shared" si="28"/>
        <v>0</v>
      </c>
      <c r="F306" s="32" t="str">
        <f t="shared" si="29"/>
        <v/>
      </c>
      <c r="G306" s="33" t="str">
        <f ca="1">IF(OR(P306=$N$2,P306=$N$3),IF(F306=ReleaseProgress!$G$2,0,IF(F306&gt;ReleaseProgress!$G$2,1,-1)),"")</f>
        <v/>
      </c>
      <c r="H306" s="34" t="s">
        <v>364</v>
      </c>
      <c r="I306" s="45"/>
      <c r="J306" s="46"/>
      <c r="K306" s="46"/>
      <c r="L306" s="47"/>
      <c r="M306" s="47"/>
      <c r="N306" s="54"/>
      <c r="O306" s="49"/>
      <c r="P306" s="50"/>
      <c r="Q306" s="51"/>
      <c r="R306" s="51"/>
      <c r="S306" s="51"/>
      <c r="T306" s="51"/>
      <c r="U306" s="55"/>
      <c r="V306" s="53" t="str">
        <f t="shared" si="30"/>
        <v/>
      </c>
      <c r="W306" s="44"/>
      <c r="X306" t="s">
        <v>28</v>
      </c>
    </row>
    <row r="307" spans="2:24">
      <c r="B307" s="31" t="str">
        <f t="shared" si="31"/>
        <v/>
      </c>
      <c r="C307" s="31" t="str">
        <f t="shared" si="32"/>
        <v/>
      </c>
      <c r="D307" s="31" t="str">
        <f t="shared" si="27"/>
        <v>Y</v>
      </c>
      <c r="E307" s="31">
        <f t="shared" si="28"/>
        <v>0</v>
      </c>
      <c r="F307" s="32" t="str">
        <f t="shared" si="29"/>
        <v/>
      </c>
      <c r="G307" s="33" t="str">
        <f ca="1">IF(OR(P307=$N$2,P307=$N$3),IF(F307=ReleaseProgress!$G$2,0,IF(F307&gt;ReleaseProgress!$G$2,1,-1)),"")</f>
        <v/>
      </c>
      <c r="H307" s="34" t="s">
        <v>365</v>
      </c>
      <c r="I307" s="45"/>
      <c r="J307" s="46"/>
      <c r="K307" s="46"/>
      <c r="L307" s="47"/>
      <c r="M307" s="47"/>
      <c r="N307" s="54"/>
      <c r="O307" s="49"/>
      <c r="P307" s="50"/>
      <c r="Q307" s="51"/>
      <c r="R307" s="51"/>
      <c r="S307" s="51"/>
      <c r="T307" s="51"/>
      <c r="U307" s="55"/>
      <c r="V307" s="53" t="str">
        <f t="shared" si="30"/>
        <v/>
      </c>
      <c r="W307" s="44"/>
      <c r="X307" t="s">
        <v>28</v>
      </c>
    </row>
    <row r="308" spans="2:24">
      <c r="B308" s="31" t="str">
        <f t="shared" si="31"/>
        <v/>
      </c>
      <c r="C308" s="31" t="str">
        <f t="shared" si="32"/>
        <v/>
      </c>
      <c r="D308" s="31" t="str">
        <f t="shared" si="27"/>
        <v>Y</v>
      </c>
      <c r="E308" s="31">
        <f t="shared" si="28"/>
        <v>0</v>
      </c>
      <c r="F308" s="32" t="str">
        <f t="shared" si="29"/>
        <v/>
      </c>
      <c r="G308" s="33" t="str">
        <f ca="1">IF(OR(P308=$N$2,P308=$N$3),IF(F308=ReleaseProgress!$G$2,0,IF(F308&gt;ReleaseProgress!$G$2,1,-1)),"")</f>
        <v/>
      </c>
      <c r="H308" s="34" t="s">
        <v>366</v>
      </c>
      <c r="I308" s="45"/>
      <c r="J308" s="46"/>
      <c r="K308" s="46"/>
      <c r="L308" s="47"/>
      <c r="M308" s="47"/>
      <c r="N308" s="54"/>
      <c r="O308" s="49"/>
      <c r="P308" s="50"/>
      <c r="Q308" s="51"/>
      <c r="R308" s="51"/>
      <c r="S308" s="51"/>
      <c r="T308" s="51"/>
      <c r="U308" s="55"/>
      <c r="V308" s="53" t="str">
        <f t="shared" si="30"/>
        <v/>
      </c>
      <c r="W308" s="44"/>
      <c r="X308" t="s">
        <v>28</v>
      </c>
    </row>
    <row r="309" spans="2:24">
      <c r="B309" s="31" t="str">
        <f t="shared" si="31"/>
        <v/>
      </c>
      <c r="C309" s="31" t="str">
        <f t="shared" si="32"/>
        <v/>
      </c>
      <c r="D309" s="31" t="str">
        <f t="shared" si="27"/>
        <v>Y</v>
      </c>
      <c r="E309" s="31">
        <f t="shared" si="28"/>
        <v>0</v>
      </c>
      <c r="F309" s="32" t="str">
        <f t="shared" si="29"/>
        <v/>
      </c>
      <c r="G309" s="33" t="str">
        <f ca="1">IF(OR(P309=$N$2,P309=$N$3),IF(F309=ReleaseProgress!$G$2,0,IF(F309&gt;ReleaseProgress!$G$2,1,-1)),"")</f>
        <v/>
      </c>
      <c r="H309" s="34" t="s">
        <v>367</v>
      </c>
      <c r="I309" s="45"/>
      <c r="J309" s="46"/>
      <c r="K309" s="46"/>
      <c r="L309" s="47"/>
      <c r="M309" s="47"/>
      <c r="N309" s="54"/>
      <c r="O309" s="49"/>
      <c r="P309" s="50"/>
      <c r="Q309" s="51"/>
      <c r="R309" s="51"/>
      <c r="S309" s="51"/>
      <c r="T309" s="51"/>
      <c r="U309" s="55"/>
      <c r="V309" s="53" t="str">
        <f t="shared" si="30"/>
        <v/>
      </c>
      <c r="W309" s="44"/>
      <c r="X309" t="s">
        <v>28</v>
      </c>
    </row>
    <row r="310" spans="2:24">
      <c r="B310" s="31" t="str">
        <f t="shared" si="31"/>
        <v/>
      </c>
      <c r="C310" s="31" t="str">
        <f t="shared" si="32"/>
        <v/>
      </c>
      <c r="D310" s="31" t="str">
        <f t="shared" si="27"/>
        <v>Y</v>
      </c>
      <c r="E310" s="31">
        <f t="shared" si="28"/>
        <v>0</v>
      </c>
      <c r="F310" s="32" t="str">
        <f t="shared" si="29"/>
        <v/>
      </c>
      <c r="G310" s="33" t="str">
        <f ca="1">IF(OR(P310=$N$2,P310=$N$3),IF(F310=ReleaseProgress!$G$2,0,IF(F310&gt;ReleaseProgress!$G$2,1,-1)),"")</f>
        <v/>
      </c>
      <c r="H310" s="34" t="s">
        <v>368</v>
      </c>
      <c r="I310" s="45"/>
      <c r="J310" s="46"/>
      <c r="K310" s="46"/>
      <c r="L310" s="47"/>
      <c r="M310" s="47"/>
      <c r="N310" s="54"/>
      <c r="O310" s="49"/>
      <c r="P310" s="50"/>
      <c r="Q310" s="51"/>
      <c r="R310" s="51"/>
      <c r="S310" s="51"/>
      <c r="T310" s="51"/>
      <c r="U310" s="55"/>
      <c r="V310" s="53" t="str">
        <f t="shared" si="30"/>
        <v/>
      </c>
      <c r="W310" s="44"/>
      <c r="X310" t="s">
        <v>28</v>
      </c>
    </row>
    <row r="311" spans="2:24">
      <c r="B311" s="31" t="str">
        <f t="shared" si="31"/>
        <v/>
      </c>
      <c r="C311" s="31" t="str">
        <f t="shared" si="32"/>
        <v/>
      </c>
      <c r="D311" s="31" t="str">
        <f t="shared" si="27"/>
        <v>Y</v>
      </c>
      <c r="E311" s="31">
        <f t="shared" si="28"/>
        <v>0</v>
      </c>
      <c r="F311" s="32" t="str">
        <f t="shared" si="29"/>
        <v/>
      </c>
      <c r="G311" s="33" t="str">
        <f ca="1">IF(OR(P311=$N$2,P311=$N$3),IF(F311=ReleaseProgress!$G$2,0,IF(F311&gt;ReleaseProgress!$G$2,1,-1)),"")</f>
        <v/>
      </c>
      <c r="H311" s="34" t="s">
        <v>369</v>
      </c>
      <c r="I311" s="45"/>
      <c r="J311" s="46"/>
      <c r="K311" s="46"/>
      <c r="L311" s="47"/>
      <c r="M311" s="47"/>
      <c r="N311" s="54"/>
      <c r="O311" s="49"/>
      <c r="P311" s="50"/>
      <c r="Q311" s="51"/>
      <c r="R311" s="51"/>
      <c r="S311" s="51"/>
      <c r="T311" s="51"/>
      <c r="U311" s="55"/>
      <c r="V311" s="53" t="str">
        <f t="shared" si="30"/>
        <v/>
      </c>
      <c r="W311" s="44"/>
      <c r="X311" t="s">
        <v>28</v>
      </c>
    </row>
    <row r="312" spans="2:24">
      <c r="B312" s="31" t="str">
        <f t="shared" si="31"/>
        <v/>
      </c>
      <c r="C312" s="31" t="str">
        <f t="shared" si="32"/>
        <v/>
      </c>
      <c r="D312" s="31" t="str">
        <f t="shared" si="27"/>
        <v>Y</v>
      </c>
      <c r="E312" s="31">
        <f t="shared" si="28"/>
        <v>0</v>
      </c>
      <c r="F312" s="32" t="str">
        <f t="shared" si="29"/>
        <v/>
      </c>
      <c r="G312" s="33" t="str">
        <f ca="1">IF(OR(P312=$N$2,P312=$N$3),IF(F312=ReleaseProgress!$G$2,0,IF(F312&gt;ReleaseProgress!$G$2,1,-1)),"")</f>
        <v/>
      </c>
      <c r="H312" s="34" t="s">
        <v>370</v>
      </c>
      <c r="I312" s="45"/>
      <c r="J312" s="46"/>
      <c r="K312" s="46"/>
      <c r="L312" s="47"/>
      <c r="M312" s="47"/>
      <c r="N312" s="54"/>
      <c r="O312" s="49"/>
      <c r="P312" s="50"/>
      <c r="Q312" s="51"/>
      <c r="R312" s="51"/>
      <c r="S312" s="51"/>
      <c r="T312" s="51"/>
      <c r="U312" s="55"/>
      <c r="V312" s="53" t="str">
        <f t="shared" si="30"/>
        <v/>
      </c>
      <c r="W312" s="44"/>
      <c r="X312" t="s">
        <v>28</v>
      </c>
    </row>
    <row r="313" spans="2:24">
      <c r="B313" s="31" t="str">
        <f t="shared" si="31"/>
        <v/>
      </c>
      <c r="C313" s="31" t="str">
        <f t="shared" si="32"/>
        <v/>
      </c>
      <c r="D313" s="31" t="str">
        <f t="shared" si="27"/>
        <v>Y</v>
      </c>
      <c r="E313" s="31">
        <f t="shared" si="28"/>
        <v>0</v>
      </c>
      <c r="F313" s="32" t="str">
        <f t="shared" si="29"/>
        <v/>
      </c>
      <c r="G313" s="33" t="str">
        <f ca="1">IF(OR(P313=$N$2,P313=$N$3),IF(F313=ReleaseProgress!$G$2,0,IF(F313&gt;ReleaseProgress!$G$2,1,-1)),"")</f>
        <v/>
      </c>
      <c r="H313" s="34" t="s">
        <v>371</v>
      </c>
      <c r="I313" s="45"/>
      <c r="J313" s="46"/>
      <c r="K313" s="46"/>
      <c r="L313" s="47"/>
      <c r="M313" s="47"/>
      <c r="N313" s="54"/>
      <c r="O313" s="49"/>
      <c r="P313" s="50"/>
      <c r="Q313" s="51"/>
      <c r="R313" s="51"/>
      <c r="S313" s="51"/>
      <c r="T313" s="51"/>
      <c r="U313" s="55"/>
      <c r="V313" s="53" t="str">
        <f t="shared" si="30"/>
        <v/>
      </c>
      <c r="W313" s="44"/>
      <c r="X313" t="s">
        <v>28</v>
      </c>
    </row>
    <row r="314" spans="2:24">
      <c r="B314" s="31" t="str">
        <f t="shared" si="31"/>
        <v/>
      </c>
      <c r="C314" s="31" t="str">
        <f t="shared" si="32"/>
        <v/>
      </c>
      <c r="D314" s="31" t="str">
        <f t="shared" si="27"/>
        <v>Y</v>
      </c>
      <c r="E314" s="31">
        <f t="shared" si="28"/>
        <v>0</v>
      </c>
      <c r="F314" s="32" t="str">
        <f t="shared" si="29"/>
        <v/>
      </c>
      <c r="G314" s="33" t="str">
        <f ca="1">IF(OR(P314=$N$2,P314=$N$3),IF(F314=ReleaseProgress!$G$2,0,IF(F314&gt;ReleaseProgress!$G$2,1,-1)),"")</f>
        <v/>
      </c>
      <c r="H314" s="34" t="s">
        <v>372</v>
      </c>
      <c r="I314" s="45"/>
      <c r="J314" s="46"/>
      <c r="K314" s="46"/>
      <c r="L314" s="47"/>
      <c r="M314" s="47"/>
      <c r="N314" s="54"/>
      <c r="O314" s="49"/>
      <c r="P314" s="50"/>
      <c r="Q314" s="51"/>
      <c r="R314" s="51"/>
      <c r="S314" s="51"/>
      <c r="T314" s="51"/>
      <c r="U314" s="55"/>
      <c r="V314" s="53" t="str">
        <f t="shared" si="30"/>
        <v/>
      </c>
      <c r="W314" s="44"/>
      <c r="X314" t="s">
        <v>28</v>
      </c>
    </row>
    <row r="315" spans="2:24">
      <c r="B315" s="31" t="str">
        <f t="shared" si="31"/>
        <v/>
      </c>
      <c r="C315" s="31" t="str">
        <f t="shared" si="32"/>
        <v/>
      </c>
      <c r="D315" s="31" t="str">
        <f t="shared" si="27"/>
        <v>Y</v>
      </c>
      <c r="E315" s="31">
        <f t="shared" si="28"/>
        <v>0</v>
      </c>
      <c r="F315" s="32" t="str">
        <f t="shared" si="29"/>
        <v/>
      </c>
      <c r="G315" s="33" t="str">
        <f ca="1">IF(OR(P315=$N$2,P315=$N$3),IF(F315=ReleaseProgress!$G$2,0,IF(F315&gt;ReleaseProgress!$G$2,1,-1)),"")</f>
        <v/>
      </c>
      <c r="H315" s="34" t="s">
        <v>373</v>
      </c>
      <c r="I315" s="45"/>
      <c r="J315" s="46"/>
      <c r="K315" s="46"/>
      <c r="L315" s="47"/>
      <c r="M315" s="47"/>
      <c r="N315" s="54"/>
      <c r="O315" s="49"/>
      <c r="P315" s="50"/>
      <c r="Q315" s="51"/>
      <c r="R315" s="51"/>
      <c r="S315" s="51"/>
      <c r="T315" s="51"/>
      <c r="U315" s="55"/>
      <c r="V315" s="53" t="str">
        <f t="shared" si="30"/>
        <v/>
      </c>
      <c r="W315" s="44"/>
      <c r="X315" t="s">
        <v>28</v>
      </c>
    </row>
    <row r="316" spans="2:24">
      <c r="B316" s="31" t="str">
        <f t="shared" si="31"/>
        <v/>
      </c>
      <c r="C316" s="31" t="str">
        <f t="shared" si="32"/>
        <v/>
      </c>
      <c r="D316" s="31" t="str">
        <f t="shared" si="27"/>
        <v>Y</v>
      </c>
      <c r="E316" s="31">
        <f t="shared" si="28"/>
        <v>0</v>
      </c>
      <c r="F316" s="32" t="str">
        <f t="shared" si="29"/>
        <v/>
      </c>
      <c r="G316" s="33" t="str">
        <f ca="1">IF(OR(P316=$N$2,P316=$N$3),IF(F316=ReleaseProgress!$G$2,0,IF(F316&gt;ReleaseProgress!$G$2,1,-1)),"")</f>
        <v/>
      </c>
      <c r="H316" s="34" t="s">
        <v>374</v>
      </c>
      <c r="I316" s="45"/>
      <c r="J316" s="46"/>
      <c r="K316" s="46"/>
      <c r="L316" s="47"/>
      <c r="M316" s="47"/>
      <c r="N316" s="54"/>
      <c r="O316" s="49"/>
      <c r="P316" s="50"/>
      <c r="Q316" s="51"/>
      <c r="R316" s="51"/>
      <c r="S316" s="51"/>
      <c r="T316" s="51"/>
      <c r="U316" s="55"/>
      <c r="V316" s="53" t="str">
        <f t="shared" si="30"/>
        <v/>
      </c>
      <c r="W316" s="44"/>
      <c r="X316" t="s">
        <v>28</v>
      </c>
    </row>
    <row r="317" spans="2:24">
      <c r="B317" s="31" t="str">
        <f t="shared" si="31"/>
        <v/>
      </c>
      <c r="C317" s="31" t="str">
        <f t="shared" si="32"/>
        <v/>
      </c>
      <c r="D317" s="31" t="str">
        <f t="shared" si="27"/>
        <v>Y</v>
      </c>
      <c r="E317" s="31">
        <f t="shared" si="28"/>
        <v>0</v>
      </c>
      <c r="F317" s="32" t="str">
        <f t="shared" si="29"/>
        <v/>
      </c>
      <c r="G317" s="33" t="str">
        <f ca="1">IF(OR(P317=$N$2,P317=$N$3),IF(F317=ReleaseProgress!$G$2,0,IF(F317&gt;ReleaseProgress!$G$2,1,-1)),"")</f>
        <v/>
      </c>
      <c r="H317" s="34" t="s">
        <v>375</v>
      </c>
      <c r="I317" s="45"/>
      <c r="J317" s="46"/>
      <c r="K317" s="46"/>
      <c r="L317" s="47"/>
      <c r="M317" s="47"/>
      <c r="N317" s="54"/>
      <c r="O317" s="49"/>
      <c r="P317" s="50"/>
      <c r="Q317" s="51"/>
      <c r="R317" s="51"/>
      <c r="S317" s="51"/>
      <c r="T317" s="51"/>
      <c r="U317" s="55"/>
      <c r="V317" s="53" t="str">
        <f t="shared" si="30"/>
        <v/>
      </c>
      <c r="W317" s="44"/>
      <c r="X317" t="s">
        <v>28</v>
      </c>
    </row>
    <row r="318" spans="2:24">
      <c r="B318" s="31" t="str">
        <f t="shared" si="31"/>
        <v/>
      </c>
      <c r="C318" s="31" t="str">
        <f t="shared" si="32"/>
        <v/>
      </c>
      <c r="D318" s="31" t="str">
        <f t="shared" si="27"/>
        <v>Y</v>
      </c>
      <c r="E318" s="31">
        <f t="shared" si="28"/>
        <v>0</v>
      </c>
      <c r="F318" s="32" t="str">
        <f t="shared" si="29"/>
        <v/>
      </c>
      <c r="G318" s="33" t="str">
        <f ca="1">IF(OR(P318=$N$2,P318=$N$3),IF(F318=ReleaseProgress!$G$2,0,IF(F318&gt;ReleaseProgress!$G$2,1,-1)),"")</f>
        <v/>
      </c>
      <c r="H318" s="34" t="s">
        <v>376</v>
      </c>
      <c r="I318" s="45"/>
      <c r="J318" s="46"/>
      <c r="K318" s="46"/>
      <c r="L318" s="47"/>
      <c r="M318" s="47"/>
      <c r="N318" s="54"/>
      <c r="O318" s="49"/>
      <c r="P318" s="50"/>
      <c r="Q318" s="51"/>
      <c r="R318" s="51"/>
      <c r="S318" s="51"/>
      <c r="T318" s="51"/>
      <c r="U318" s="55"/>
      <c r="V318" s="53" t="str">
        <f t="shared" si="30"/>
        <v/>
      </c>
      <c r="W318" s="44"/>
      <c r="X318" t="s">
        <v>28</v>
      </c>
    </row>
    <row r="319" spans="2:24">
      <c r="B319" s="31" t="str">
        <f t="shared" si="31"/>
        <v/>
      </c>
      <c r="C319" s="31" t="str">
        <f t="shared" si="32"/>
        <v/>
      </c>
      <c r="D319" s="31" t="str">
        <f t="shared" si="27"/>
        <v>Y</v>
      </c>
      <c r="E319" s="31">
        <f t="shared" si="28"/>
        <v>0</v>
      </c>
      <c r="F319" s="32" t="str">
        <f t="shared" si="29"/>
        <v/>
      </c>
      <c r="G319" s="33" t="str">
        <f ca="1">IF(OR(P319=$N$2,P319=$N$3),IF(F319=ReleaseProgress!$G$2,0,IF(F319&gt;ReleaseProgress!$G$2,1,-1)),"")</f>
        <v/>
      </c>
      <c r="H319" s="34" t="s">
        <v>377</v>
      </c>
      <c r="I319" s="45"/>
      <c r="J319" s="46"/>
      <c r="K319" s="46"/>
      <c r="L319" s="47"/>
      <c r="M319" s="47"/>
      <c r="N319" s="54"/>
      <c r="O319" s="49"/>
      <c r="P319" s="50"/>
      <c r="Q319" s="51"/>
      <c r="R319" s="51"/>
      <c r="S319" s="51"/>
      <c r="T319" s="51"/>
      <c r="U319" s="55"/>
      <c r="V319" s="53" t="str">
        <f t="shared" si="30"/>
        <v/>
      </c>
      <c r="W319" s="44"/>
      <c r="X319" t="s">
        <v>28</v>
      </c>
    </row>
    <row r="320" spans="2:24">
      <c r="B320" s="31" t="str">
        <f t="shared" si="31"/>
        <v/>
      </c>
      <c r="C320" s="31" t="str">
        <f t="shared" si="32"/>
        <v/>
      </c>
      <c r="D320" s="31" t="str">
        <f t="shared" si="27"/>
        <v>Y</v>
      </c>
      <c r="E320" s="31">
        <f t="shared" si="28"/>
        <v>0</v>
      </c>
      <c r="F320" s="32" t="str">
        <f t="shared" si="29"/>
        <v/>
      </c>
      <c r="G320" s="33" t="str">
        <f ca="1">IF(OR(P320=$N$2,P320=$N$3),IF(F320=ReleaseProgress!$G$2,0,IF(F320&gt;ReleaseProgress!$G$2,1,-1)),"")</f>
        <v/>
      </c>
      <c r="H320" s="34" t="s">
        <v>378</v>
      </c>
      <c r="I320" s="45"/>
      <c r="J320" s="46"/>
      <c r="K320" s="46"/>
      <c r="L320" s="47"/>
      <c r="M320" s="47"/>
      <c r="N320" s="54"/>
      <c r="O320" s="49"/>
      <c r="P320" s="50"/>
      <c r="Q320" s="51"/>
      <c r="R320" s="51"/>
      <c r="S320" s="51"/>
      <c r="T320" s="51"/>
      <c r="U320" s="55"/>
      <c r="V320" s="53" t="str">
        <f t="shared" si="30"/>
        <v/>
      </c>
      <c r="W320" s="44"/>
      <c r="X320" t="s">
        <v>28</v>
      </c>
    </row>
    <row r="321" spans="2:24">
      <c r="B321" s="31" t="str">
        <f t="shared" si="31"/>
        <v/>
      </c>
      <c r="C321" s="31" t="str">
        <f t="shared" si="32"/>
        <v/>
      </c>
      <c r="D321" s="31" t="str">
        <f t="shared" si="27"/>
        <v>Y</v>
      </c>
      <c r="E321" s="31">
        <f t="shared" si="28"/>
        <v>0</v>
      </c>
      <c r="F321" s="32" t="str">
        <f t="shared" si="29"/>
        <v/>
      </c>
      <c r="G321" s="33" t="str">
        <f ca="1">IF(OR(P321=$N$2,P321=$N$3),IF(F321=ReleaseProgress!$G$2,0,IF(F321&gt;ReleaseProgress!$G$2,1,-1)),"")</f>
        <v/>
      </c>
      <c r="H321" s="34" t="s">
        <v>379</v>
      </c>
      <c r="I321" s="45"/>
      <c r="J321" s="46"/>
      <c r="K321" s="46"/>
      <c r="L321" s="47"/>
      <c r="M321" s="47"/>
      <c r="N321" s="54"/>
      <c r="O321" s="49"/>
      <c r="P321" s="50"/>
      <c r="Q321" s="51"/>
      <c r="R321" s="51"/>
      <c r="S321" s="51"/>
      <c r="T321" s="51"/>
      <c r="U321" s="55"/>
      <c r="V321" s="53" t="str">
        <f t="shared" si="30"/>
        <v/>
      </c>
      <c r="W321" s="44"/>
      <c r="X321" t="s">
        <v>28</v>
      </c>
    </row>
    <row r="322" spans="2:24">
      <c r="B322" s="31" t="str">
        <f t="shared" si="31"/>
        <v/>
      </c>
      <c r="C322" s="31" t="str">
        <f t="shared" si="32"/>
        <v/>
      </c>
      <c r="D322" s="31" t="str">
        <f t="shared" si="27"/>
        <v>Y</v>
      </c>
      <c r="E322" s="31">
        <f t="shared" si="28"/>
        <v>0</v>
      </c>
      <c r="F322" s="32" t="str">
        <f t="shared" si="29"/>
        <v/>
      </c>
      <c r="G322" s="33" t="str">
        <f ca="1">IF(OR(P322=$N$2,P322=$N$3),IF(F322=ReleaseProgress!$G$2,0,IF(F322&gt;ReleaseProgress!$G$2,1,-1)),"")</f>
        <v/>
      </c>
      <c r="H322" s="34" t="s">
        <v>380</v>
      </c>
      <c r="I322" s="45"/>
      <c r="J322" s="46"/>
      <c r="K322" s="46"/>
      <c r="L322" s="47"/>
      <c r="M322" s="47"/>
      <c r="N322" s="54"/>
      <c r="O322" s="49"/>
      <c r="P322" s="50"/>
      <c r="Q322" s="51"/>
      <c r="R322" s="51"/>
      <c r="S322" s="51"/>
      <c r="T322" s="51"/>
      <c r="U322" s="55"/>
      <c r="V322" s="53" t="str">
        <f t="shared" si="30"/>
        <v/>
      </c>
      <c r="W322" s="44"/>
      <c r="X322" t="s">
        <v>28</v>
      </c>
    </row>
    <row r="323" spans="2:24">
      <c r="B323" s="31" t="str">
        <f t="shared" si="31"/>
        <v/>
      </c>
      <c r="C323" s="31" t="str">
        <f t="shared" si="32"/>
        <v/>
      </c>
      <c r="D323" s="31" t="str">
        <f t="shared" si="27"/>
        <v>Y</v>
      </c>
      <c r="E323" s="31">
        <f t="shared" si="28"/>
        <v>0</v>
      </c>
      <c r="F323" s="32" t="str">
        <f t="shared" si="29"/>
        <v/>
      </c>
      <c r="G323" s="33" t="str">
        <f ca="1">IF(OR(P323=$N$2,P323=$N$3),IF(F323=ReleaseProgress!$G$2,0,IF(F323&gt;ReleaseProgress!$G$2,1,-1)),"")</f>
        <v/>
      </c>
      <c r="H323" s="34" t="s">
        <v>381</v>
      </c>
      <c r="I323" s="45"/>
      <c r="J323" s="46"/>
      <c r="K323" s="46"/>
      <c r="L323" s="47"/>
      <c r="M323" s="47"/>
      <c r="N323" s="54"/>
      <c r="O323" s="49"/>
      <c r="P323" s="50"/>
      <c r="Q323" s="51"/>
      <c r="R323" s="51"/>
      <c r="S323" s="51"/>
      <c r="T323" s="51"/>
      <c r="U323" s="55"/>
      <c r="V323" s="53" t="str">
        <f t="shared" si="30"/>
        <v/>
      </c>
      <c r="W323" s="44"/>
      <c r="X323" t="s">
        <v>28</v>
      </c>
    </row>
    <row r="324" spans="2:24">
      <c r="B324" s="31" t="str">
        <f t="shared" si="31"/>
        <v/>
      </c>
      <c r="C324" s="31" t="str">
        <f t="shared" si="32"/>
        <v/>
      </c>
      <c r="D324" s="31" t="str">
        <f t="shared" si="27"/>
        <v>Y</v>
      </c>
      <c r="E324" s="31">
        <f t="shared" si="28"/>
        <v>0</v>
      </c>
      <c r="F324" s="32" t="str">
        <f t="shared" si="29"/>
        <v/>
      </c>
      <c r="G324" s="33" t="str">
        <f ca="1">IF(OR(P324=$N$2,P324=$N$3),IF(F324=ReleaseProgress!$G$2,0,IF(F324&gt;ReleaseProgress!$G$2,1,-1)),"")</f>
        <v/>
      </c>
      <c r="H324" s="34" t="s">
        <v>382</v>
      </c>
      <c r="I324" s="45"/>
      <c r="J324" s="46"/>
      <c r="K324" s="46"/>
      <c r="L324" s="47"/>
      <c r="M324" s="47"/>
      <c r="N324" s="54"/>
      <c r="O324" s="49"/>
      <c r="P324" s="50"/>
      <c r="Q324" s="51"/>
      <c r="R324" s="51"/>
      <c r="S324" s="51"/>
      <c r="T324" s="51"/>
      <c r="U324" s="55"/>
      <c r="V324" s="53" t="str">
        <f t="shared" si="30"/>
        <v/>
      </c>
      <c r="W324" s="44"/>
      <c r="X324" t="s">
        <v>28</v>
      </c>
    </row>
    <row r="325" spans="2:24">
      <c r="B325" s="31" t="str">
        <f t="shared" si="31"/>
        <v/>
      </c>
      <c r="C325" s="31" t="str">
        <f t="shared" si="32"/>
        <v/>
      </c>
      <c r="D325" s="31" t="str">
        <f t="shared" si="27"/>
        <v>Y</v>
      </c>
      <c r="E325" s="31">
        <f t="shared" si="28"/>
        <v>0</v>
      </c>
      <c r="F325" s="32" t="str">
        <f t="shared" si="29"/>
        <v/>
      </c>
      <c r="G325" s="33" t="str">
        <f ca="1">IF(OR(P325=$N$2,P325=$N$3),IF(F325=ReleaseProgress!$G$2,0,IF(F325&gt;ReleaseProgress!$G$2,1,-1)),"")</f>
        <v/>
      </c>
      <c r="H325" s="34" t="s">
        <v>383</v>
      </c>
      <c r="I325" s="45"/>
      <c r="J325" s="46"/>
      <c r="K325" s="46"/>
      <c r="L325" s="47"/>
      <c r="M325" s="47"/>
      <c r="N325" s="54"/>
      <c r="O325" s="49"/>
      <c r="P325" s="50"/>
      <c r="Q325" s="51"/>
      <c r="R325" s="51"/>
      <c r="S325" s="51"/>
      <c r="T325" s="51"/>
      <c r="U325" s="55"/>
      <c r="V325" s="53" t="str">
        <f t="shared" si="30"/>
        <v/>
      </c>
      <c r="W325" s="44"/>
      <c r="X325" t="s">
        <v>28</v>
      </c>
    </row>
    <row r="326" spans="2:24">
      <c r="B326" s="31" t="str">
        <f t="shared" si="31"/>
        <v/>
      </c>
      <c r="C326" s="31" t="str">
        <f t="shared" si="32"/>
        <v/>
      </c>
      <c r="D326" s="31" t="str">
        <f t="shared" si="27"/>
        <v>Y</v>
      </c>
      <c r="E326" s="31">
        <f t="shared" si="28"/>
        <v>0</v>
      </c>
      <c r="F326" s="32" t="str">
        <f t="shared" si="29"/>
        <v/>
      </c>
      <c r="G326" s="33" t="str">
        <f ca="1">IF(OR(P326=$N$2,P326=$N$3),IF(F326=ReleaseProgress!$G$2,0,IF(F326&gt;ReleaseProgress!$G$2,1,-1)),"")</f>
        <v/>
      </c>
      <c r="H326" s="34" t="s">
        <v>384</v>
      </c>
      <c r="I326" s="45"/>
      <c r="J326" s="46"/>
      <c r="K326" s="46"/>
      <c r="L326" s="47"/>
      <c r="M326" s="47"/>
      <c r="N326" s="54"/>
      <c r="O326" s="49"/>
      <c r="P326" s="50"/>
      <c r="Q326" s="51"/>
      <c r="R326" s="51"/>
      <c r="S326" s="51"/>
      <c r="T326" s="51"/>
      <c r="U326" s="55"/>
      <c r="V326" s="53" t="str">
        <f t="shared" si="30"/>
        <v/>
      </c>
      <c r="W326" s="44"/>
      <c r="X326" t="s">
        <v>28</v>
      </c>
    </row>
    <row r="327" spans="2:24">
      <c r="B327" s="31" t="str">
        <f t="shared" si="31"/>
        <v/>
      </c>
      <c r="C327" s="31" t="str">
        <f t="shared" si="32"/>
        <v/>
      </c>
      <c r="D327" s="31" t="str">
        <f t="shared" si="27"/>
        <v>Y</v>
      </c>
      <c r="E327" s="31">
        <f t="shared" si="28"/>
        <v>0</v>
      </c>
      <c r="F327" s="32" t="str">
        <f t="shared" si="29"/>
        <v/>
      </c>
      <c r="G327" s="33" t="str">
        <f ca="1">IF(OR(P327=$N$2,P327=$N$3),IF(F327=ReleaseProgress!$G$2,0,IF(F327&gt;ReleaseProgress!$G$2,1,-1)),"")</f>
        <v/>
      </c>
      <c r="H327" s="34" t="s">
        <v>385</v>
      </c>
      <c r="I327" s="45"/>
      <c r="J327" s="46"/>
      <c r="K327" s="46"/>
      <c r="L327" s="47"/>
      <c r="M327" s="47"/>
      <c r="N327" s="54"/>
      <c r="O327" s="49"/>
      <c r="P327" s="50"/>
      <c r="Q327" s="51"/>
      <c r="R327" s="51"/>
      <c r="S327" s="51"/>
      <c r="T327" s="51"/>
      <c r="U327" s="55"/>
      <c r="V327" s="53" t="str">
        <f t="shared" si="30"/>
        <v/>
      </c>
      <c r="W327" s="44"/>
      <c r="X327" t="s">
        <v>28</v>
      </c>
    </row>
    <row r="328" spans="2:24">
      <c r="B328" s="31" t="str">
        <f t="shared" si="31"/>
        <v/>
      </c>
      <c r="C328" s="31" t="str">
        <f t="shared" si="32"/>
        <v/>
      </c>
      <c r="D328" s="31" t="str">
        <f t="shared" si="27"/>
        <v>Y</v>
      </c>
      <c r="E328" s="31">
        <f t="shared" si="28"/>
        <v>0</v>
      </c>
      <c r="F328" s="32" t="str">
        <f t="shared" si="29"/>
        <v/>
      </c>
      <c r="G328" s="33" t="str">
        <f ca="1">IF(OR(P328=$N$2,P328=$N$3),IF(F328=ReleaseProgress!$G$2,0,IF(F328&gt;ReleaseProgress!$G$2,1,-1)),"")</f>
        <v/>
      </c>
      <c r="H328" s="34" t="s">
        <v>386</v>
      </c>
      <c r="I328" s="45"/>
      <c r="J328" s="46"/>
      <c r="K328" s="46"/>
      <c r="L328" s="47"/>
      <c r="M328" s="47"/>
      <c r="N328" s="54"/>
      <c r="O328" s="49"/>
      <c r="P328" s="50"/>
      <c r="Q328" s="51"/>
      <c r="R328" s="51"/>
      <c r="S328" s="51"/>
      <c r="T328" s="51"/>
      <c r="U328" s="55"/>
      <c r="V328" s="53" t="str">
        <f t="shared" si="30"/>
        <v/>
      </c>
      <c r="W328" s="44"/>
      <c r="X328" t="s">
        <v>28</v>
      </c>
    </row>
    <row r="329" spans="2:24">
      <c r="B329" s="31" t="str">
        <f t="shared" si="31"/>
        <v/>
      </c>
      <c r="C329" s="31" t="str">
        <f t="shared" si="32"/>
        <v/>
      </c>
      <c r="D329" s="31" t="str">
        <f t="shared" si="27"/>
        <v>Y</v>
      </c>
      <c r="E329" s="31">
        <f t="shared" si="28"/>
        <v>0</v>
      </c>
      <c r="F329" s="32" t="str">
        <f t="shared" si="29"/>
        <v/>
      </c>
      <c r="G329" s="33" t="str">
        <f ca="1">IF(OR(P329=$N$2,P329=$N$3),IF(F329=ReleaseProgress!$G$2,0,IF(F329&gt;ReleaseProgress!$G$2,1,-1)),"")</f>
        <v/>
      </c>
      <c r="H329" s="34" t="s">
        <v>387</v>
      </c>
      <c r="I329" s="45"/>
      <c r="J329" s="46"/>
      <c r="K329" s="46"/>
      <c r="L329" s="47"/>
      <c r="M329" s="47"/>
      <c r="N329" s="54"/>
      <c r="O329" s="49"/>
      <c r="P329" s="50"/>
      <c r="Q329" s="51"/>
      <c r="R329" s="51"/>
      <c r="S329" s="51"/>
      <c r="T329" s="51"/>
      <c r="U329" s="55"/>
      <c r="V329" s="53" t="str">
        <f t="shared" si="30"/>
        <v/>
      </c>
      <c r="W329" s="44"/>
      <c r="X329" t="s">
        <v>28</v>
      </c>
    </row>
    <row r="330" spans="2:24">
      <c r="B330" s="31" t="str">
        <f t="shared" si="31"/>
        <v/>
      </c>
      <c r="C330" s="31" t="str">
        <f t="shared" si="32"/>
        <v/>
      </c>
      <c r="D330" s="31" t="str">
        <f t="shared" si="27"/>
        <v>Y</v>
      </c>
      <c r="E330" s="31">
        <f t="shared" si="28"/>
        <v>0</v>
      </c>
      <c r="F330" s="32" t="str">
        <f t="shared" si="29"/>
        <v/>
      </c>
      <c r="G330" s="33" t="str">
        <f ca="1">IF(OR(P330=$N$2,P330=$N$3),IF(F330=ReleaseProgress!$G$2,0,IF(F330&gt;ReleaseProgress!$G$2,1,-1)),"")</f>
        <v/>
      </c>
      <c r="H330" s="34" t="s">
        <v>388</v>
      </c>
      <c r="I330" s="45"/>
      <c r="J330" s="46"/>
      <c r="K330" s="46"/>
      <c r="L330" s="47"/>
      <c r="M330" s="47"/>
      <c r="N330" s="54"/>
      <c r="O330" s="49"/>
      <c r="P330" s="50"/>
      <c r="Q330" s="51"/>
      <c r="R330" s="51"/>
      <c r="S330" s="51"/>
      <c r="T330" s="51"/>
      <c r="U330" s="55"/>
      <c r="V330" s="53" t="str">
        <f t="shared" si="30"/>
        <v/>
      </c>
      <c r="W330" s="44"/>
      <c r="X330" t="s">
        <v>28</v>
      </c>
    </row>
    <row r="331" spans="2:24">
      <c r="B331" s="31" t="str">
        <f t="shared" si="31"/>
        <v/>
      </c>
      <c r="C331" s="31" t="str">
        <f t="shared" si="32"/>
        <v/>
      </c>
      <c r="D331" s="31" t="str">
        <f t="shared" si="27"/>
        <v>Y</v>
      </c>
      <c r="E331" s="31">
        <f t="shared" si="28"/>
        <v>0</v>
      </c>
      <c r="F331" s="32" t="str">
        <f t="shared" si="29"/>
        <v/>
      </c>
      <c r="G331" s="33" t="str">
        <f ca="1">IF(OR(P331=$N$2,P331=$N$3),IF(F331=ReleaseProgress!$G$2,0,IF(F331&gt;ReleaseProgress!$G$2,1,-1)),"")</f>
        <v/>
      </c>
      <c r="H331" s="34" t="s">
        <v>389</v>
      </c>
      <c r="I331" s="45"/>
      <c r="J331" s="46"/>
      <c r="K331" s="46"/>
      <c r="L331" s="47"/>
      <c r="M331" s="47"/>
      <c r="N331" s="54"/>
      <c r="O331" s="49"/>
      <c r="P331" s="50"/>
      <c r="Q331" s="51"/>
      <c r="R331" s="51"/>
      <c r="S331" s="51"/>
      <c r="T331" s="51"/>
      <c r="U331" s="55"/>
      <c r="V331" s="53" t="str">
        <f t="shared" si="30"/>
        <v/>
      </c>
      <c r="W331" s="44"/>
      <c r="X331" t="s">
        <v>28</v>
      </c>
    </row>
    <row r="332" spans="2:24">
      <c r="B332" s="31" t="str">
        <f t="shared" si="31"/>
        <v/>
      </c>
      <c r="C332" s="31" t="str">
        <f t="shared" si="32"/>
        <v/>
      </c>
      <c r="D332" s="31" t="str">
        <f t="shared" ref="D332:D395" si="33">IF(OR(P332=Not_started,P332=In_progress),"N",IF(OR(P332=N_A,P332=Suspended,P332=Canceled),"","Y"))</f>
        <v>Y</v>
      </c>
      <c r="E332" s="31">
        <f t="shared" ref="E332:E395" si="34">IF(OR(P332=Not_started,P332=In_progress,P332=Applied,P332=Closed),1,0)</f>
        <v>0</v>
      </c>
      <c r="F332" s="32" t="str">
        <f t="shared" ref="F332:F395" si="35">IFERROR(IF(P332=Backlog,"",IF(O332="",B332,IF(WEEKNUM(O332)&lt;10,VALUE(CONCATENATE(YEAR(O332),"0",WEEKNUM(O332))),VALUE(CONCATENATE(YEAR(O332),WEEKNUM(O332)))))),"date? &gt;&gt;")</f>
        <v/>
      </c>
      <c r="G332" s="33" t="str">
        <f ca="1">IF(OR(P332=$N$2,P332=$N$3),IF(F332=ReleaseProgress!$G$2,0,IF(F332&gt;ReleaseProgress!$G$2,1,-1)),"")</f>
        <v/>
      </c>
      <c r="H332" s="34" t="s">
        <v>390</v>
      </c>
      <c r="I332" s="45"/>
      <c r="J332" s="46"/>
      <c r="K332" s="46"/>
      <c r="L332" s="47"/>
      <c r="M332" s="47"/>
      <c r="N332" s="54"/>
      <c r="O332" s="49"/>
      <c r="P332" s="50"/>
      <c r="Q332" s="51"/>
      <c r="R332" s="51"/>
      <c r="S332" s="51"/>
      <c r="T332" s="51"/>
      <c r="U332" s="55"/>
      <c r="V332" s="53" t="str">
        <f t="shared" ref="V332:V395" si="36">IF(ISERROR(VLOOKUP(K332,LB_PROJECTS,2,FALSE)),"",VLOOKUP(K332,LB_PROJECTS,2,FALSE))</f>
        <v/>
      </c>
      <c r="W332" s="44"/>
      <c r="X332" t="s">
        <v>28</v>
      </c>
    </row>
    <row r="333" spans="2:24">
      <c r="B333" s="31" t="str">
        <f t="shared" ref="B333:B396" si="37">IF(N333="","",IF(WEEKNUM(N333)&lt;10,VALUE(CONCATENATE(YEAR(N333),"0",WEEKNUM(N333))),VALUE(CONCATENATE(YEAR(N333),WEEKNUM(N333)))))</f>
        <v/>
      </c>
      <c r="C333" s="31" t="str">
        <f t="shared" ref="C333:C396" si="38">IF(Q333="","",IF(WEEKNUM(Q333)&lt;10,VALUE(CONCATENATE(YEAR(Q333),"0",WEEKNUM(Q333))),VALUE(CONCATENATE(YEAR(Q333),WEEKNUM(Q333)))))</f>
        <v/>
      </c>
      <c r="D333" s="31" t="str">
        <f t="shared" si="33"/>
        <v>Y</v>
      </c>
      <c r="E333" s="31">
        <f t="shared" si="34"/>
        <v>0</v>
      </c>
      <c r="F333" s="32" t="str">
        <f t="shared" si="35"/>
        <v/>
      </c>
      <c r="G333" s="33" t="str">
        <f ca="1">IF(OR(P333=$N$2,P333=$N$3),IF(F333=ReleaseProgress!$G$2,0,IF(F333&gt;ReleaseProgress!$G$2,1,-1)),"")</f>
        <v/>
      </c>
      <c r="H333" s="34" t="s">
        <v>391</v>
      </c>
      <c r="I333" s="45"/>
      <c r="J333" s="46"/>
      <c r="K333" s="46"/>
      <c r="L333" s="47"/>
      <c r="M333" s="47"/>
      <c r="N333" s="54"/>
      <c r="O333" s="49"/>
      <c r="P333" s="50"/>
      <c r="Q333" s="51"/>
      <c r="R333" s="51"/>
      <c r="S333" s="51"/>
      <c r="T333" s="51"/>
      <c r="U333" s="55"/>
      <c r="V333" s="53" t="str">
        <f t="shared" si="36"/>
        <v/>
      </c>
      <c r="W333" s="44"/>
      <c r="X333" t="s">
        <v>28</v>
      </c>
    </row>
    <row r="334" spans="2:24">
      <c r="B334" s="31" t="str">
        <f t="shared" si="37"/>
        <v/>
      </c>
      <c r="C334" s="31" t="str">
        <f t="shared" si="38"/>
        <v/>
      </c>
      <c r="D334" s="31" t="str">
        <f t="shared" si="33"/>
        <v>Y</v>
      </c>
      <c r="E334" s="31">
        <f t="shared" si="34"/>
        <v>0</v>
      </c>
      <c r="F334" s="32" t="str">
        <f t="shared" si="35"/>
        <v/>
      </c>
      <c r="G334" s="33" t="str">
        <f ca="1">IF(OR(P334=$N$2,P334=$N$3),IF(F334=ReleaseProgress!$G$2,0,IF(F334&gt;ReleaseProgress!$G$2,1,-1)),"")</f>
        <v/>
      </c>
      <c r="H334" s="34" t="s">
        <v>392</v>
      </c>
      <c r="I334" s="45"/>
      <c r="J334" s="46"/>
      <c r="K334" s="46"/>
      <c r="L334" s="47"/>
      <c r="M334" s="47"/>
      <c r="N334" s="54"/>
      <c r="O334" s="49"/>
      <c r="P334" s="50"/>
      <c r="Q334" s="51"/>
      <c r="R334" s="51"/>
      <c r="S334" s="51"/>
      <c r="T334" s="51"/>
      <c r="U334" s="55"/>
      <c r="V334" s="53" t="str">
        <f t="shared" si="36"/>
        <v/>
      </c>
      <c r="W334" s="44"/>
      <c r="X334" t="s">
        <v>28</v>
      </c>
    </row>
    <row r="335" spans="2:24">
      <c r="B335" s="31" t="str">
        <f t="shared" si="37"/>
        <v/>
      </c>
      <c r="C335" s="31" t="str">
        <f t="shared" si="38"/>
        <v/>
      </c>
      <c r="D335" s="31" t="str">
        <f t="shared" si="33"/>
        <v>Y</v>
      </c>
      <c r="E335" s="31">
        <f t="shared" si="34"/>
        <v>0</v>
      </c>
      <c r="F335" s="32" t="str">
        <f t="shared" si="35"/>
        <v/>
      </c>
      <c r="G335" s="33" t="str">
        <f ca="1">IF(OR(P335=$N$2,P335=$N$3),IF(F335=ReleaseProgress!$G$2,0,IF(F335&gt;ReleaseProgress!$G$2,1,-1)),"")</f>
        <v/>
      </c>
      <c r="H335" s="34" t="s">
        <v>393</v>
      </c>
      <c r="I335" s="45"/>
      <c r="J335" s="46"/>
      <c r="K335" s="46"/>
      <c r="L335" s="47"/>
      <c r="M335" s="47"/>
      <c r="N335" s="54"/>
      <c r="O335" s="49"/>
      <c r="P335" s="50"/>
      <c r="Q335" s="51"/>
      <c r="R335" s="51"/>
      <c r="S335" s="51"/>
      <c r="T335" s="51"/>
      <c r="U335" s="55"/>
      <c r="V335" s="53" t="str">
        <f t="shared" si="36"/>
        <v/>
      </c>
      <c r="W335" s="44"/>
      <c r="X335" t="s">
        <v>28</v>
      </c>
    </row>
    <row r="336" spans="2:24">
      <c r="B336" s="31" t="str">
        <f t="shared" si="37"/>
        <v/>
      </c>
      <c r="C336" s="31" t="str">
        <f t="shared" si="38"/>
        <v/>
      </c>
      <c r="D336" s="31" t="str">
        <f t="shared" si="33"/>
        <v>Y</v>
      </c>
      <c r="E336" s="31">
        <f t="shared" si="34"/>
        <v>0</v>
      </c>
      <c r="F336" s="32" t="str">
        <f t="shared" si="35"/>
        <v/>
      </c>
      <c r="G336" s="33" t="str">
        <f ca="1">IF(OR(P336=$N$2,P336=$N$3),IF(F336=ReleaseProgress!$G$2,0,IF(F336&gt;ReleaseProgress!$G$2,1,-1)),"")</f>
        <v/>
      </c>
      <c r="H336" s="34" t="s">
        <v>394</v>
      </c>
      <c r="I336" s="45"/>
      <c r="J336" s="46"/>
      <c r="K336" s="46"/>
      <c r="L336" s="47"/>
      <c r="M336" s="47"/>
      <c r="N336" s="54"/>
      <c r="O336" s="49"/>
      <c r="P336" s="50"/>
      <c r="Q336" s="51"/>
      <c r="R336" s="51"/>
      <c r="S336" s="51"/>
      <c r="T336" s="51"/>
      <c r="U336" s="55"/>
      <c r="V336" s="53" t="str">
        <f t="shared" si="36"/>
        <v/>
      </c>
      <c r="W336" s="44"/>
      <c r="X336" t="s">
        <v>28</v>
      </c>
    </row>
    <row r="337" spans="2:24">
      <c r="B337" s="31" t="str">
        <f t="shared" si="37"/>
        <v/>
      </c>
      <c r="C337" s="31" t="str">
        <f t="shared" si="38"/>
        <v/>
      </c>
      <c r="D337" s="31" t="str">
        <f t="shared" si="33"/>
        <v>Y</v>
      </c>
      <c r="E337" s="31">
        <f t="shared" si="34"/>
        <v>0</v>
      </c>
      <c r="F337" s="32" t="str">
        <f t="shared" si="35"/>
        <v/>
      </c>
      <c r="G337" s="33" t="str">
        <f ca="1">IF(OR(P337=$N$2,P337=$N$3),IF(F337=ReleaseProgress!$G$2,0,IF(F337&gt;ReleaseProgress!$G$2,1,-1)),"")</f>
        <v/>
      </c>
      <c r="H337" s="34" t="s">
        <v>395</v>
      </c>
      <c r="I337" s="45"/>
      <c r="J337" s="46"/>
      <c r="K337" s="46"/>
      <c r="L337" s="47"/>
      <c r="M337" s="47"/>
      <c r="N337" s="54"/>
      <c r="O337" s="49"/>
      <c r="P337" s="50"/>
      <c r="Q337" s="51"/>
      <c r="R337" s="51"/>
      <c r="S337" s="51"/>
      <c r="T337" s="51"/>
      <c r="U337" s="55"/>
      <c r="V337" s="53" t="str">
        <f t="shared" si="36"/>
        <v/>
      </c>
      <c r="W337" s="44"/>
      <c r="X337" t="s">
        <v>28</v>
      </c>
    </row>
    <row r="338" spans="2:24">
      <c r="B338" s="31" t="str">
        <f t="shared" si="37"/>
        <v/>
      </c>
      <c r="C338" s="31" t="str">
        <f t="shared" si="38"/>
        <v/>
      </c>
      <c r="D338" s="31" t="str">
        <f t="shared" si="33"/>
        <v>Y</v>
      </c>
      <c r="E338" s="31">
        <f t="shared" si="34"/>
        <v>0</v>
      </c>
      <c r="F338" s="32" t="str">
        <f t="shared" si="35"/>
        <v/>
      </c>
      <c r="G338" s="33" t="str">
        <f ca="1">IF(OR(P338=$N$2,P338=$N$3),IF(F338=ReleaseProgress!$G$2,0,IF(F338&gt;ReleaseProgress!$G$2,1,-1)),"")</f>
        <v/>
      </c>
      <c r="H338" s="34" t="s">
        <v>396</v>
      </c>
      <c r="I338" s="45"/>
      <c r="J338" s="46"/>
      <c r="K338" s="46"/>
      <c r="L338" s="47"/>
      <c r="M338" s="47"/>
      <c r="N338" s="54"/>
      <c r="O338" s="49"/>
      <c r="P338" s="50"/>
      <c r="Q338" s="51"/>
      <c r="R338" s="51"/>
      <c r="S338" s="51"/>
      <c r="T338" s="51"/>
      <c r="U338" s="55"/>
      <c r="V338" s="53" t="str">
        <f t="shared" si="36"/>
        <v/>
      </c>
      <c r="W338" s="44"/>
      <c r="X338" t="s">
        <v>28</v>
      </c>
    </row>
    <row r="339" spans="2:24">
      <c r="B339" s="31" t="str">
        <f t="shared" si="37"/>
        <v/>
      </c>
      <c r="C339" s="31" t="str">
        <f t="shared" si="38"/>
        <v/>
      </c>
      <c r="D339" s="31" t="str">
        <f t="shared" si="33"/>
        <v>Y</v>
      </c>
      <c r="E339" s="31">
        <f t="shared" si="34"/>
        <v>0</v>
      </c>
      <c r="F339" s="32" t="str">
        <f t="shared" si="35"/>
        <v/>
      </c>
      <c r="G339" s="33" t="str">
        <f ca="1">IF(OR(P339=$N$2,P339=$N$3),IF(F339=ReleaseProgress!$G$2,0,IF(F339&gt;ReleaseProgress!$G$2,1,-1)),"")</f>
        <v/>
      </c>
      <c r="H339" s="34" t="s">
        <v>397</v>
      </c>
      <c r="I339" s="45"/>
      <c r="J339" s="46"/>
      <c r="K339" s="46"/>
      <c r="L339" s="47"/>
      <c r="M339" s="47"/>
      <c r="N339" s="54"/>
      <c r="O339" s="49"/>
      <c r="P339" s="50"/>
      <c r="Q339" s="51"/>
      <c r="R339" s="51"/>
      <c r="S339" s="51"/>
      <c r="T339" s="51"/>
      <c r="U339" s="55"/>
      <c r="V339" s="53" t="str">
        <f t="shared" si="36"/>
        <v/>
      </c>
      <c r="W339" s="44"/>
      <c r="X339" t="s">
        <v>28</v>
      </c>
    </row>
    <row r="340" spans="2:24">
      <c r="B340" s="31" t="str">
        <f t="shared" si="37"/>
        <v/>
      </c>
      <c r="C340" s="31" t="str">
        <f t="shared" si="38"/>
        <v/>
      </c>
      <c r="D340" s="31" t="str">
        <f t="shared" si="33"/>
        <v>Y</v>
      </c>
      <c r="E340" s="31">
        <f t="shared" si="34"/>
        <v>0</v>
      </c>
      <c r="F340" s="32" t="str">
        <f t="shared" si="35"/>
        <v/>
      </c>
      <c r="G340" s="33" t="str">
        <f ca="1">IF(OR(P340=$N$2,P340=$N$3),IF(F340=ReleaseProgress!$G$2,0,IF(F340&gt;ReleaseProgress!$G$2,1,-1)),"")</f>
        <v/>
      </c>
      <c r="H340" s="34" t="s">
        <v>398</v>
      </c>
      <c r="I340" s="45"/>
      <c r="J340" s="46"/>
      <c r="K340" s="46"/>
      <c r="L340" s="47"/>
      <c r="M340" s="47"/>
      <c r="N340" s="54"/>
      <c r="O340" s="49"/>
      <c r="P340" s="50"/>
      <c r="Q340" s="51"/>
      <c r="R340" s="51"/>
      <c r="S340" s="51"/>
      <c r="T340" s="51"/>
      <c r="U340" s="55"/>
      <c r="V340" s="53" t="str">
        <f t="shared" si="36"/>
        <v/>
      </c>
      <c r="W340" s="44"/>
      <c r="X340" t="s">
        <v>28</v>
      </c>
    </row>
    <row r="341" spans="2:24">
      <c r="B341" s="31" t="str">
        <f t="shared" si="37"/>
        <v/>
      </c>
      <c r="C341" s="31" t="str">
        <f t="shared" si="38"/>
        <v/>
      </c>
      <c r="D341" s="31" t="str">
        <f t="shared" si="33"/>
        <v>Y</v>
      </c>
      <c r="E341" s="31">
        <f t="shared" si="34"/>
        <v>0</v>
      </c>
      <c r="F341" s="32" t="str">
        <f t="shared" si="35"/>
        <v/>
      </c>
      <c r="G341" s="33" t="str">
        <f ca="1">IF(OR(P341=$N$2,P341=$N$3),IF(F341=ReleaseProgress!$G$2,0,IF(F341&gt;ReleaseProgress!$G$2,1,-1)),"")</f>
        <v/>
      </c>
      <c r="H341" s="34" t="s">
        <v>399</v>
      </c>
      <c r="I341" s="45"/>
      <c r="J341" s="46"/>
      <c r="K341" s="46"/>
      <c r="L341" s="47"/>
      <c r="M341" s="47"/>
      <c r="N341" s="54"/>
      <c r="O341" s="49"/>
      <c r="P341" s="50"/>
      <c r="Q341" s="51"/>
      <c r="R341" s="51"/>
      <c r="S341" s="51"/>
      <c r="T341" s="51"/>
      <c r="U341" s="55"/>
      <c r="V341" s="53" t="str">
        <f t="shared" si="36"/>
        <v/>
      </c>
      <c r="W341" s="44"/>
      <c r="X341" t="s">
        <v>28</v>
      </c>
    </row>
    <row r="342" spans="2:24">
      <c r="B342" s="31" t="str">
        <f t="shared" si="37"/>
        <v/>
      </c>
      <c r="C342" s="31" t="str">
        <f t="shared" si="38"/>
        <v/>
      </c>
      <c r="D342" s="31" t="str">
        <f t="shared" si="33"/>
        <v>Y</v>
      </c>
      <c r="E342" s="31">
        <f t="shared" si="34"/>
        <v>0</v>
      </c>
      <c r="F342" s="32" t="str">
        <f t="shared" si="35"/>
        <v/>
      </c>
      <c r="G342" s="33" t="str">
        <f ca="1">IF(OR(P342=$N$2,P342=$N$3),IF(F342=ReleaseProgress!$G$2,0,IF(F342&gt;ReleaseProgress!$G$2,1,-1)),"")</f>
        <v/>
      </c>
      <c r="H342" s="34" t="s">
        <v>400</v>
      </c>
      <c r="I342" s="45"/>
      <c r="J342" s="46"/>
      <c r="K342" s="46"/>
      <c r="L342" s="47"/>
      <c r="M342" s="47"/>
      <c r="N342" s="54"/>
      <c r="O342" s="49"/>
      <c r="P342" s="50"/>
      <c r="Q342" s="51"/>
      <c r="R342" s="51"/>
      <c r="S342" s="51"/>
      <c r="T342" s="51"/>
      <c r="U342" s="55"/>
      <c r="V342" s="53" t="str">
        <f t="shared" si="36"/>
        <v/>
      </c>
      <c r="W342" s="44"/>
      <c r="X342" t="s">
        <v>28</v>
      </c>
    </row>
    <row r="343" spans="2:24">
      <c r="B343" s="31" t="str">
        <f t="shared" si="37"/>
        <v/>
      </c>
      <c r="C343" s="31" t="str">
        <f t="shared" si="38"/>
        <v/>
      </c>
      <c r="D343" s="31" t="str">
        <f t="shared" si="33"/>
        <v>Y</v>
      </c>
      <c r="E343" s="31">
        <f t="shared" si="34"/>
        <v>0</v>
      </c>
      <c r="F343" s="32" t="str">
        <f t="shared" si="35"/>
        <v/>
      </c>
      <c r="G343" s="33" t="str">
        <f ca="1">IF(OR(P343=$N$2,P343=$N$3),IF(F343=ReleaseProgress!$G$2,0,IF(F343&gt;ReleaseProgress!$G$2,1,-1)),"")</f>
        <v/>
      </c>
      <c r="H343" s="34" t="s">
        <v>401</v>
      </c>
      <c r="I343" s="45"/>
      <c r="J343" s="46"/>
      <c r="K343" s="46"/>
      <c r="L343" s="47"/>
      <c r="M343" s="47"/>
      <c r="N343" s="54"/>
      <c r="O343" s="49"/>
      <c r="P343" s="50"/>
      <c r="Q343" s="51"/>
      <c r="R343" s="51"/>
      <c r="S343" s="51"/>
      <c r="T343" s="51"/>
      <c r="U343" s="55"/>
      <c r="V343" s="53" t="str">
        <f t="shared" si="36"/>
        <v/>
      </c>
      <c r="W343" s="44"/>
      <c r="X343" t="s">
        <v>28</v>
      </c>
    </row>
    <row r="344" spans="2:24">
      <c r="B344" s="31" t="str">
        <f t="shared" si="37"/>
        <v/>
      </c>
      <c r="C344" s="31" t="str">
        <f t="shared" si="38"/>
        <v/>
      </c>
      <c r="D344" s="31" t="str">
        <f t="shared" si="33"/>
        <v>Y</v>
      </c>
      <c r="E344" s="31">
        <f t="shared" si="34"/>
        <v>0</v>
      </c>
      <c r="F344" s="32" t="str">
        <f t="shared" si="35"/>
        <v/>
      </c>
      <c r="G344" s="33" t="str">
        <f ca="1">IF(OR(P344=$N$2,P344=$N$3),IF(F344=ReleaseProgress!$G$2,0,IF(F344&gt;ReleaseProgress!$G$2,1,-1)),"")</f>
        <v/>
      </c>
      <c r="H344" s="34" t="s">
        <v>402</v>
      </c>
      <c r="I344" s="45"/>
      <c r="J344" s="46"/>
      <c r="K344" s="46"/>
      <c r="L344" s="47"/>
      <c r="M344" s="47"/>
      <c r="N344" s="54"/>
      <c r="O344" s="49"/>
      <c r="P344" s="50"/>
      <c r="Q344" s="51"/>
      <c r="R344" s="51"/>
      <c r="S344" s="51"/>
      <c r="T344" s="51"/>
      <c r="U344" s="55"/>
      <c r="V344" s="53" t="str">
        <f t="shared" si="36"/>
        <v/>
      </c>
      <c r="W344" s="44"/>
      <c r="X344" t="s">
        <v>28</v>
      </c>
    </row>
    <row r="345" spans="2:24">
      <c r="B345" s="31" t="str">
        <f t="shared" si="37"/>
        <v/>
      </c>
      <c r="C345" s="31" t="str">
        <f t="shared" si="38"/>
        <v/>
      </c>
      <c r="D345" s="31" t="str">
        <f t="shared" si="33"/>
        <v>Y</v>
      </c>
      <c r="E345" s="31">
        <f t="shared" si="34"/>
        <v>0</v>
      </c>
      <c r="F345" s="32" t="str">
        <f t="shared" si="35"/>
        <v/>
      </c>
      <c r="G345" s="33" t="str">
        <f ca="1">IF(OR(P345=$N$2,P345=$N$3),IF(F345=ReleaseProgress!$G$2,0,IF(F345&gt;ReleaseProgress!$G$2,1,-1)),"")</f>
        <v/>
      </c>
      <c r="H345" s="34" t="s">
        <v>403</v>
      </c>
      <c r="I345" s="45"/>
      <c r="J345" s="46"/>
      <c r="K345" s="46"/>
      <c r="L345" s="47"/>
      <c r="M345" s="47"/>
      <c r="N345" s="54"/>
      <c r="O345" s="49"/>
      <c r="P345" s="50"/>
      <c r="Q345" s="51"/>
      <c r="R345" s="51"/>
      <c r="S345" s="51"/>
      <c r="T345" s="51"/>
      <c r="U345" s="55"/>
      <c r="V345" s="53" t="str">
        <f t="shared" si="36"/>
        <v/>
      </c>
      <c r="W345" s="44"/>
      <c r="X345" t="s">
        <v>28</v>
      </c>
    </row>
    <row r="346" spans="2:24">
      <c r="B346" s="31" t="str">
        <f t="shared" si="37"/>
        <v/>
      </c>
      <c r="C346" s="31" t="str">
        <f t="shared" si="38"/>
        <v/>
      </c>
      <c r="D346" s="31" t="str">
        <f t="shared" si="33"/>
        <v>Y</v>
      </c>
      <c r="E346" s="31">
        <f t="shared" si="34"/>
        <v>0</v>
      </c>
      <c r="F346" s="32" t="str">
        <f t="shared" si="35"/>
        <v/>
      </c>
      <c r="G346" s="33" t="str">
        <f ca="1">IF(OR(P346=$N$2,P346=$N$3),IF(F346=ReleaseProgress!$G$2,0,IF(F346&gt;ReleaseProgress!$G$2,1,-1)),"")</f>
        <v/>
      </c>
      <c r="H346" s="34" t="s">
        <v>404</v>
      </c>
      <c r="I346" s="45"/>
      <c r="J346" s="46"/>
      <c r="K346" s="46"/>
      <c r="L346" s="47"/>
      <c r="M346" s="47"/>
      <c r="N346" s="54"/>
      <c r="O346" s="49"/>
      <c r="P346" s="50"/>
      <c r="Q346" s="51"/>
      <c r="R346" s="51"/>
      <c r="S346" s="51"/>
      <c r="T346" s="51"/>
      <c r="U346" s="55"/>
      <c r="V346" s="53" t="str">
        <f t="shared" si="36"/>
        <v/>
      </c>
      <c r="W346" s="44"/>
      <c r="X346" t="s">
        <v>28</v>
      </c>
    </row>
    <row r="347" spans="2:24">
      <c r="B347" s="31" t="str">
        <f t="shared" si="37"/>
        <v/>
      </c>
      <c r="C347" s="31" t="str">
        <f t="shared" si="38"/>
        <v/>
      </c>
      <c r="D347" s="31" t="str">
        <f t="shared" si="33"/>
        <v>Y</v>
      </c>
      <c r="E347" s="31">
        <f t="shared" si="34"/>
        <v>0</v>
      </c>
      <c r="F347" s="32" t="str">
        <f t="shared" si="35"/>
        <v/>
      </c>
      <c r="G347" s="33" t="str">
        <f ca="1">IF(OR(P347=$N$2,P347=$N$3),IF(F347=ReleaseProgress!$G$2,0,IF(F347&gt;ReleaseProgress!$G$2,1,-1)),"")</f>
        <v/>
      </c>
      <c r="H347" s="34" t="s">
        <v>405</v>
      </c>
      <c r="I347" s="45"/>
      <c r="J347" s="46"/>
      <c r="K347" s="46"/>
      <c r="L347" s="47"/>
      <c r="M347" s="47"/>
      <c r="N347" s="54"/>
      <c r="O347" s="49"/>
      <c r="P347" s="50"/>
      <c r="Q347" s="51"/>
      <c r="R347" s="51"/>
      <c r="S347" s="51"/>
      <c r="T347" s="51"/>
      <c r="U347" s="55"/>
      <c r="V347" s="53" t="str">
        <f t="shared" si="36"/>
        <v/>
      </c>
      <c r="W347" s="44"/>
      <c r="X347" t="s">
        <v>28</v>
      </c>
    </row>
    <row r="348" spans="2:24">
      <c r="B348" s="31" t="str">
        <f t="shared" si="37"/>
        <v/>
      </c>
      <c r="C348" s="31" t="str">
        <f t="shared" si="38"/>
        <v/>
      </c>
      <c r="D348" s="31" t="str">
        <f t="shared" si="33"/>
        <v>Y</v>
      </c>
      <c r="E348" s="31">
        <f t="shared" si="34"/>
        <v>0</v>
      </c>
      <c r="F348" s="32" t="str">
        <f t="shared" si="35"/>
        <v/>
      </c>
      <c r="G348" s="33" t="str">
        <f ca="1">IF(OR(P348=$N$2,P348=$N$3),IF(F348=ReleaseProgress!$G$2,0,IF(F348&gt;ReleaseProgress!$G$2,1,-1)),"")</f>
        <v/>
      </c>
      <c r="H348" s="34" t="s">
        <v>406</v>
      </c>
      <c r="I348" s="45"/>
      <c r="J348" s="46"/>
      <c r="K348" s="46"/>
      <c r="L348" s="47"/>
      <c r="M348" s="47"/>
      <c r="N348" s="54"/>
      <c r="O348" s="49"/>
      <c r="P348" s="50"/>
      <c r="Q348" s="51"/>
      <c r="R348" s="51"/>
      <c r="S348" s="51"/>
      <c r="T348" s="51"/>
      <c r="U348" s="55"/>
      <c r="V348" s="53" t="str">
        <f t="shared" si="36"/>
        <v/>
      </c>
      <c r="W348" s="44"/>
      <c r="X348" t="s">
        <v>28</v>
      </c>
    </row>
    <row r="349" spans="2:24">
      <c r="B349" s="31" t="str">
        <f t="shared" si="37"/>
        <v/>
      </c>
      <c r="C349" s="31" t="str">
        <f t="shared" si="38"/>
        <v/>
      </c>
      <c r="D349" s="31" t="str">
        <f t="shared" si="33"/>
        <v>Y</v>
      </c>
      <c r="E349" s="31">
        <f t="shared" si="34"/>
        <v>0</v>
      </c>
      <c r="F349" s="32" t="str">
        <f t="shared" si="35"/>
        <v/>
      </c>
      <c r="G349" s="33" t="str">
        <f ca="1">IF(OR(P349=$N$2,P349=$N$3),IF(F349=ReleaseProgress!$G$2,0,IF(F349&gt;ReleaseProgress!$G$2,1,-1)),"")</f>
        <v/>
      </c>
      <c r="H349" s="34" t="s">
        <v>407</v>
      </c>
      <c r="I349" s="45"/>
      <c r="J349" s="46"/>
      <c r="K349" s="46"/>
      <c r="L349" s="47"/>
      <c r="M349" s="47"/>
      <c r="N349" s="54"/>
      <c r="O349" s="49"/>
      <c r="P349" s="50"/>
      <c r="Q349" s="51"/>
      <c r="R349" s="51"/>
      <c r="S349" s="51"/>
      <c r="T349" s="51"/>
      <c r="U349" s="55"/>
      <c r="V349" s="53" t="str">
        <f t="shared" si="36"/>
        <v/>
      </c>
      <c r="W349" s="44"/>
      <c r="X349" t="s">
        <v>28</v>
      </c>
    </row>
    <row r="350" spans="2:24">
      <c r="B350" s="31" t="str">
        <f t="shared" si="37"/>
        <v/>
      </c>
      <c r="C350" s="31" t="str">
        <f t="shared" si="38"/>
        <v/>
      </c>
      <c r="D350" s="31" t="str">
        <f t="shared" si="33"/>
        <v>Y</v>
      </c>
      <c r="E350" s="31">
        <f t="shared" si="34"/>
        <v>0</v>
      </c>
      <c r="F350" s="32" t="str">
        <f t="shared" si="35"/>
        <v/>
      </c>
      <c r="G350" s="33" t="str">
        <f ca="1">IF(OR(P350=$N$2,P350=$N$3),IF(F350=ReleaseProgress!$G$2,0,IF(F350&gt;ReleaseProgress!$G$2,1,-1)),"")</f>
        <v/>
      </c>
      <c r="H350" s="34" t="s">
        <v>408</v>
      </c>
      <c r="I350" s="45"/>
      <c r="J350" s="46"/>
      <c r="K350" s="46"/>
      <c r="L350" s="47"/>
      <c r="M350" s="47"/>
      <c r="N350" s="54"/>
      <c r="O350" s="49"/>
      <c r="P350" s="50"/>
      <c r="Q350" s="51"/>
      <c r="R350" s="51"/>
      <c r="S350" s="51"/>
      <c r="T350" s="51"/>
      <c r="U350" s="55"/>
      <c r="V350" s="53" t="str">
        <f t="shared" si="36"/>
        <v/>
      </c>
      <c r="W350" s="44"/>
      <c r="X350" t="s">
        <v>28</v>
      </c>
    </row>
    <row r="351" spans="2:24">
      <c r="B351" s="31" t="str">
        <f t="shared" si="37"/>
        <v/>
      </c>
      <c r="C351" s="31" t="str">
        <f t="shared" si="38"/>
        <v/>
      </c>
      <c r="D351" s="31" t="str">
        <f t="shared" si="33"/>
        <v>Y</v>
      </c>
      <c r="E351" s="31">
        <f t="shared" si="34"/>
        <v>0</v>
      </c>
      <c r="F351" s="32" t="str">
        <f t="shared" si="35"/>
        <v/>
      </c>
      <c r="G351" s="33" t="str">
        <f ca="1">IF(OR(P351=$N$2,P351=$N$3),IF(F351=ReleaseProgress!$G$2,0,IF(F351&gt;ReleaseProgress!$G$2,1,-1)),"")</f>
        <v/>
      </c>
      <c r="H351" s="34" t="s">
        <v>409</v>
      </c>
      <c r="I351" s="45"/>
      <c r="J351" s="46"/>
      <c r="K351" s="46"/>
      <c r="L351" s="47"/>
      <c r="M351" s="47"/>
      <c r="N351" s="54"/>
      <c r="O351" s="49"/>
      <c r="P351" s="50"/>
      <c r="Q351" s="51"/>
      <c r="R351" s="51"/>
      <c r="S351" s="51"/>
      <c r="T351" s="51"/>
      <c r="U351" s="55"/>
      <c r="V351" s="53" t="str">
        <f t="shared" si="36"/>
        <v/>
      </c>
      <c r="W351" s="44"/>
      <c r="X351" t="s">
        <v>28</v>
      </c>
    </row>
    <row r="352" spans="2:24">
      <c r="B352" s="31" t="str">
        <f t="shared" si="37"/>
        <v/>
      </c>
      <c r="C352" s="31" t="str">
        <f t="shared" si="38"/>
        <v/>
      </c>
      <c r="D352" s="31" t="str">
        <f t="shared" si="33"/>
        <v>Y</v>
      </c>
      <c r="E352" s="31">
        <f t="shared" si="34"/>
        <v>0</v>
      </c>
      <c r="F352" s="32" t="str">
        <f t="shared" si="35"/>
        <v/>
      </c>
      <c r="G352" s="33" t="str">
        <f ca="1">IF(OR(P352=$N$2,P352=$N$3),IF(F352=ReleaseProgress!$G$2,0,IF(F352&gt;ReleaseProgress!$G$2,1,-1)),"")</f>
        <v/>
      </c>
      <c r="H352" s="34" t="s">
        <v>410</v>
      </c>
      <c r="I352" s="45"/>
      <c r="J352" s="46"/>
      <c r="K352" s="46"/>
      <c r="L352" s="47"/>
      <c r="M352" s="47"/>
      <c r="N352" s="54"/>
      <c r="O352" s="49"/>
      <c r="P352" s="50"/>
      <c r="Q352" s="51"/>
      <c r="R352" s="51"/>
      <c r="S352" s="51"/>
      <c r="T352" s="51"/>
      <c r="U352" s="55"/>
      <c r="V352" s="53" t="str">
        <f t="shared" si="36"/>
        <v/>
      </c>
      <c r="W352" s="44"/>
      <c r="X352" t="s">
        <v>28</v>
      </c>
    </row>
    <row r="353" spans="2:24">
      <c r="B353" s="31" t="str">
        <f t="shared" si="37"/>
        <v/>
      </c>
      <c r="C353" s="31" t="str">
        <f t="shared" si="38"/>
        <v/>
      </c>
      <c r="D353" s="31" t="str">
        <f t="shared" si="33"/>
        <v>Y</v>
      </c>
      <c r="E353" s="31">
        <f t="shared" si="34"/>
        <v>0</v>
      </c>
      <c r="F353" s="32" t="str">
        <f t="shared" si="35"/>
        <v/>
      </c>
      <c r="G353" s="33" t="str">
        <f ca="1">IF(OR(P353=$N$2,P353=$N$3),IF(F353=ReleaseProgress!$G$2,0,IF(F353&gt;ReleaseProgress!$G$2,1,-1)),"")</f>
        <v/>
      </c>
      <c r="H353" s="34" t="s">
        <v>411</v>
      </c>
      <c r="I353" s="45"/>
      <c r="J353" s="46"/>
      <c r="K353" s="46"/>
      <c r="L353" s="47"/>
      <c r="M353" s="47"/>
      <c r="N353" s="54"/>
      <c r="O353" s="49"/>
      <c r="P353" s="50"/>
      <c r="Q353" s="51"/>
      <c r="R353" s="51"/>
      <c r="S353" s="51"/>
      <c r="T353" s="51"/>
      <c r="U353" s="55"/>
      <c r="V353" s="53" t="str">
        <f t="shared" si="36"/>
        <v/>
      </c>
      <c r="W353" s="44"/>
      <c r="X353" t="s">
        <v>28</v>
      </c>
    </row>
    <row r="354" spans="2:24">
      <c r="B354" s="31" t="str">
        <f t="shared" si="37"/>
        <v/>
      </c>
      <c r="C354" s="31" t="str">
        <f t="shared" si="38"/>
        <v/>
      </c>
      <c r="D354" s="31" t="str">
        <f t="shared" si="33"/>
        <v>Y</v>
      </c>
      <c r="E354" s="31">
        <f t="shared" si="34"/>
        <v>0</v>
      </c>
      <c r="F354" s="32" t="str">
        <f t="shared" si="35"/>
        <v/>
      </c>
      <c r="G354" s="33" t="str">
        <f ca="1">IF(OR(P354=$N$2,P354=$N$3),IF(F354=ReleaseProgress!$G$2,0,IF(F354&gt;ReleaseProgress!$G$2,1,-1)),"")</f>
        <v/>
      </c>
      <c r="H354" s="34" t="s">
        <v>412</v>
      </c>
      <c r="I354" s="45"/>
      <c r="J354" s="46"/>
      <c r="K354" s="46"/>
      <c r="L354" s="47"/>
      <c r="M354" s="47"/>
      <c r="N354" s="54"/>
      <c r="O354" s="49"/>
      <c r="P354" s="50"/>
      <c r="Q354" s="51"/>
      <c r="R354" s="51"/>
      <c r="S354" s="51"/>
      <c r="T354" s="51"/>
      <c r="U354" s="55"/>
      <c r="V354" s="53" t="str">
        <f t="shared" si="36"/>
        <v/>
      </c>
      <c r="W354" s="44"/>
      <c r="X354" t="s">
        <v>28</v>
      </c>
    </row>
    <row r="355" spans="2:24">
      <c r="B355" s="31" t="str">
        <f t="shared" si="37"/>
        <v/>
      </c>
      <c r="C355" s="31" t="str">
        <f t="shared" si="38"/>
        <v/>
      </c>
      <c r="D355" s="31" t="str">
        <f t="shared" si="33"/>
        <v>Y</v>
      </c>
      <c r="E355" s="31">
        <f t="shared" si="34"/>
        <v>0</v>
      </c>
      <c r="F355" s="32" t="str">
        <f t="shared" si="35"/>
        <v/>
      </c>
      <c r="G355" s="33" t="str">
        <f ca="1">IF(OR(P355=$N$2,P355=$N$3),IF(F355=ReleaseProgress!$G$2,0,IF(F355&gt;ReleaseProgress!$G$2,1,-1)),"")</f>
        <v/>
      </c>
      <c r="H355" s="34" t="s">
        <v>413</v>
      </c>
      <c r="I355" s="45"/>
      <c r="J355" s="46"/>
      <c r="K355" s="46"/>
      <c r="L355" s="47"/>
      <c r="M355" s="47"/>
      <c r="N355" s="54"/>
      <c r="O355" s="49"/>
      <c r="P355" s="50"/>
      <c r="Q355" s="51"/>
      <c r="R355" s="51"/>
      <c r="S355" s="51"/>
      <c r="T355" s="51"/>
      <c r="U355" s="55"/>
      <c r="V355" s="53" t="str">
        <f t="shared" si="36"/>
        <v/>
      </c>
      <c r="W355" s="44"/>
      <c r="X355" t="s">
        <v>28</v>
      </c>
    </row>
    <row r="356" spans="2:24">
      <c r="B356" s="31" t="str">
        <f t="shared" si="37"/>
        <v/>
      </c>
      <c r="C356" s="31" t="str">
        <f t="shared" si="38"/>
        <v/>
      </c>
      <c r="D356" s="31" t="str">
        <f t="shared" si="33"/>
        <v>Y</v>
      </c>
      <c r="E356" s="31">
        <f t="shared" si="34"/>
        <v>0</v>
      </c>
      <c r="F356" s="32" t="str">
        <f t="shared" si="35"/>
        <v/>
      </c>
      <c r="G356" s="33" t="str">
        <f ca="1">IF(OR(P356=$N$2,P356=$N$3),IF(F356=ReleaseProgress!$G$2,0,IF(F356&gt;ReleaseProgress!$G$2,1,-1)),"")</f>
        <v/>
      </c>
      <c r="H356" s="34" t="s">
        <v>414</v>
      </c>
      <c r="I356" s="45"/>
      <c r="J356" s="46"/>
      <c r="K356" s="46"/>
      <c r="L356" s="47"/>
      <c r="M356" s="47"/>
      <c r="N356" s="54"/>
      <c r="O356" s="49"/>
      <c r="P356" s="50"/>
      <c r="Q356" s="51"/>
      <c r="R356" s="51"/>
      <c r="S356" s="51"/>
      <c r="T356" s="51"/>
      <c r="U356" s="55"/>
      <c r="V356" s="53" t="str">
        <f t="shared" si="36"/>
        <v/>
      </c>
      <c r="W356" s="44"/>
      <c r="X356" t="s">
        <v>28</v>
      </c>
    </row>
    <row r="357" spans="2:24">
      <c r="B357" s="31" t="str">
        <f t="shared" si="37"/>
        <v/>
      </c>
      <c r="C357" s="31" t="str">
        <f t="shared" si="38"/>
        <v/>
      </c>
      <c r="D357" s="31" t="str">
        <f t="shared" si="33"/>
        <v>Y</v>
      </c>
      <c r="E357" s="31">
        <f t="shared" si="34"/>
        <v>0</v>
      </c>
      <c r="F357" s="32" t="str">
        <f t="shared" si="35"/>
        <v/>
      </c>
      <c r="G357" s="33" t="str">
        <f ca="1">IF(OR(P357=$N$2,P357=$N$3),IF(F357=ReleaseProgress!$G$2,0,IF(F357&gt;ReleaseProgress!$G$2,1,-1)),"")</f>
        <v/>
      </c>
      <c r="H357" s="34" t="s">
        <v>415</v>
      </c>
      <c r="I357" s="45"/>
      <c r="J357" s="46"/>
      <c r="K357" s="46"/>
      <c r="L357" s="47"/>
      <c r="M357" s="47"/>
      <c r="N357" s="54"/>
      <c r="O357" s="49"/>
      <c r="P357" s="50"/>
      <c r="Q357" s="51"/>
      <c r="R357" s="51"/>
      <c r="S357" s="51"/>
      <c r="T357" s="51"/>
      <c r="U357" s="55"/>
      <c r="V357" s="53" t="str">
        <f t="shared" si="36"/>
        <v/>
      </c>
      <c r="W357" s="44"/>
      <c r="X357" t="s">
        <v>28</v>
      </c>
    </row>
    <row r="358" spans="2:24">
      <c r="B358" s="31" t="str">
        <f t="shared" si="37"/>
        <v/>
      </c>
      <c r="C358" s="31" t="str">
        <f t="shared" si="38"/>
        <v/>
      </c>
      <c r="D358" s="31" t="str">
        <f t="shared" si="33"/>
        <v>Y</v>
      </c>
      <c r="E358" s="31">
        <f t="shared" si="34"/>
        <v>0</v>
      </c>
      <c r="F358" s="32" t="str">
        <f t="shared" si="35"/>
        <v/>
      </c>
      <c r="G358" s="33" t="str">
        <f ca="1">IF(OR(P358=$N$2,P358=$N$3),IF(F358=ReleaseProgress!$G$2,0,IF(F358&gt;ReleaseProgress!$G$2,1,-1)),"")</f>
        <v/>
      </c>
      <c r="H358" s="34" t="s">
        <v>416</v>
      </c>
      <c r="I358" s="45"/>
      <c r="J358" s="46"/>
      <c r="K358" s="46"/>
      <c r="L358" s="47"/>
      <c r="M358" s="47"/>
      <c r="N358" s="54"/>
      <c r="O358" s="49"/>
      <c r="P358" s="50"/>
      <c r="Q358" s="51"/>
      <c r="R358" s="51"/>
      <c r="S358" s="51"/>
      <c r="T358" s="51"/>
      <c r="U358" s="55"/>
      <c r="V358" s="53" t="str">
        <f t="shared" si="36"/>
        <v/>
      </c>
      <c r="W358" s="44"/>
      <c r="X358" t="s">
        <v>28</v>
      </c>
    </row>
    <row r="359" spans="2:24">
      <c r="B359" s="31" t="str">
        <f t="shared" si="37"/>
        <v/>
      </c>
      <c r="C359" s="31" t="str">
        <f t="shared" si="38"/>
        <v/>
      </c>
      <c r="D359" s="31" t="str">
        <f t="shared" si="33"/>
        <v>Y</v>
      </c>
      <c r="E359" s="31">
        <f t="shared" si="34"/>
        <v>0</v>
      </c>
      <c r="F359" s="32" t="str">
        <f t="shared" si="35"/>
        <v/>
      </c>
      <c r="G359" s="33" t="str">
        <f ca="1">IF(OR(P359=$N$2,P359=$N$3),IF(F359=ReleaseProgress!$G$2,0,IF(F359&gt;ReleaseProgress!$G$2,1,-1)),"")</f>
        <v/>
      </c>
      <c r="H359" s="34" t="s">
        <v>417</v>
      </c>
      <c r="I359" s="45"/>
      <c r="J359" s="46"/>
      <c r="K359" s="46"/>
      <c r="L359" s="47"/>
      <c r="M359" s="47"/>
      <c r="N359" s="54"/>
      <c r="O359" s="49"/>
      <c r="P359" s="50"/>
      <c r="Q359" s="51"/>
      <c r="R359" s="51"/>
      <c r="S359" s="51"/>
      <c r="T359" s="51"/>
      <c r="U359" s="55"/>
      <c r="V359" s="53" t="str">
        <f t="shared" si="36"/>
        <v/>
      </c>
      <c r="W359" s="44"/>
      <c r="X359" t="s">
        <v>28</v>
      </c>
    </row>
    <row r="360" spans="2:24">
      <c r="B360" s="31" t="str">
        <f t="shared" si="37"/>
        <v/>
      </c>
      <c r="C360" s="31" t="str">
        <f t="shared" si="38"/>
        <v/>
      </c>
      <c r="D360" s="31" t="str">
        <f t="shared" si="33"/>
        <v>Y</v>
      </c>
      <c r="E360" s="31">
        <f t="shared" si="34"/>
        <v>0</v>
      </c>
      <c r="F360" s="32" t="str">
        <f t="shared" si="35"/>
        <v/>
      </c>
      <c r="G360" s="33" t="str">
        <f ca="1">IF(OR(P360=$N$2,P360=$N$3),IF(F360=ReleaseProgress!$G$2,0,IF(F360&gt;ReleaseProgress!$G$2,1,-1)),"")</f>
        <v/>
      </c>
      <c r="H360" s="34" t="s">
        <v>418</v>
      </c>
      <c r="I360" s="45"/>
      <c r="J360" s="46"/>
      <c r="K360" s="46"/>
      <c r="L360" s="47"/>
      <c r="M360" s="47"/>
      <c r="N360" s="54"/>
      <c r="O360" s="49"/>
      <c r="P360" s="50"/>
      <c r="Q360" s="51"/>
      <c r="R360" s="51"/>
      <c r="S360" s="51"/>
      <c r="T360" s="51"/>
      <c r="U360" s="55"/>
      <c r="V360" s="53" t="str">
        <f t="shared" si="36"/>
        <v/>
      </c>
      <c r="W360" s="44"/>
      <c r="X360" t="s">
        <v>28</v>
      </c>
    </row>
    <row r="361" spans="2:24">
      <c r="B361" s="31" t="str">
        <f t="shared" si="37"/>
        <v/>
      </c>
      <c r="C361" s="31" t="str">
        <f t="shared" si="38"/>
        <v/>
      </c>
      <c r="D361" s="31" t="str">
        <f t="shared" si="33"/>
        <v>Y</v>
      </c>
      <c r="E361" s="31">
        <f t="shared" si="34"/>
        <v>0</v>
      </c>
      <c r="F361" s="32" t="str">
        <f t="shared" si="35"/>
        <v/>
      </c>
      <c r="G361" s="33" t="str">
        <f ca="1">IF(OR(P361=$N$2,P361=$N$3),IF(F361=ReleaseProgress!$G$2,0,IF(F361&gt;ReleaseProgress!$G$2,1,-1)),"")</f>
        <v/>
      </c>
      <c r="H361" s="34" t="s">
        <v>419</v>
      </c>
      <c r="I361" s="45"/>
      <c r="J361" s="46"/>
      <c r="K361" s="46"/>
      <c r="L361" s="47"/>
      <c r="M361" s="47"/>
      <c r="N361" s="54"/>
      <c r="O361" s="49"/>
      <c r="P361" s="50"/>
      <c r="Q361" s="51"/>
      <c r="R361" s="51"/>
      <c r="S361" s="51"/>
      <c r="T361" s="51"/>
      <c r="U361" s="55"/>
      <c r="V361" s="53" t="str">
        <f t="shared" si="36"/>
        <v/>
      </c>
      <c r="W361" s="44"/>
      <c r="X361" t="s">
        <v>28</v>
      </c>
    </row>
    <row r="362" spans="2:24">
      <c r="B362" s="31" t="str">
        <f t="shared" si="37"/>
        <v/>
      </c>
      <c r="C362" s="31" t="str">
        <f t="shared" si="38"/>
        <v/>
      </c>
      <c r="D362" s="31" t="str">
        <f t="shared" si="33"/>
        <v>Y</v>
      </c>
      <c r="E362" s="31">
        <f t="shared" si="34"/>
        <v>0</v>
      </c>
      <c r="F362" s="32" t="str">
        <f t="shared" si="35"/>
        <v/>
      </c>
      <c r="G362" s="33" t="str">
        <f ca="1">IF(OR(P362=$N$2,P362=$N$3),IF(F362=ReleaseProgress!$G$2,0,IF(F362&gt;ReleaseProgress!$G$2,1,-1)),"")</f>
        <v/>
      </c>
      <c r="H362" s="34" t="s">
        <v>420</v>
      </c>
      <c r="I362" s="45"/>
      <c r="J362" s="46"/>
      <c r="K362" s="46"/>
      <c r="L362" s="47"/>
      <c r="M362" s="47"/>
      <c r="N362" s="54"/>
      <c r="O362" s="49"/>
      <c r="P362" s="50"/>
      <c r="Q362" s="51"/>
      <c r="R362" s="51"/>
      <c r="S362" s="51"/>
      <c r="T362" s="51"/>
      <c r="U362" s="55"/>
      <c r="V362" s="53" t="str">
        <f t="shared" si="36"/>
        <v/>
      </c>
      <c r="W362" s="44"/>
      <c r="X362" t="s">
        <v>28</v>
      </c>
    </row>
    <row r="363" spans="2:24">
      <c r="B363" s="31" t="str">
        <f t="shared" si="37"/>
        <v/>
      </c>
      <c r="C363" s="31" t="str">
        <f t="shared" si="38"/>
        <v/>
      </c>
      <c r="D363" s="31" t="str">
        <f t="shared" si="33"/>
        <v>Y</v>
      </c>
      <c r="E363" s="31">
        <f t="shared" si="34"/>
        <v>0</v>
      </c>
      <c r="F363" s="32" t="str">
        <f t="shared" si="35"/>
        <v/>
      </c>
      <c r="G363" s="33" t="str">
        <f ca="1">IF(OR(P363=$N$2,P363=$N$3),IF(F363=ReleaseProgress!$G$2,0,IF(F363&gt;ReleaseProgress!$G$2,1,-1)),"")</f>
        <v/>
      </c>
      <c r="H363" s="34" t="s">
        <v>421</v>
      </c>
      <c r="I363" s="45"/>
      <c r="J363" s="46"/>
      <c r="K363" s="46"/>
      <c r="L363" s="47"/>
      <c r="M363" s="47"/>
      <c r="N363" s="54"/>
      <c r="O363" s="49"/>
      <c r="P363" s="50"/>
      <c r="Q363" s="51"/>
      <c r="R363" s="51"/>
      <c r="S363" s="51"/>
      <c r="T363" s="51"/>
      <c r="U363" s="55"/>
      <c r="V363" s="53" t="str">
        <f t="shared" si="36"/>
        <v/>
      </c>
      <c r="W363" s="44"/>
      <c r="X363" t="s">
        <v>28</v>
      </c>
    </row>
    <row r="364" spans="2:24">
      <c r="B364" s="31" t="str">
        <f t="shared" si="37"/>
        <v/>
      </c>
      <c r="C364" s="31" t="str">
        <f t="shared" si="38"/>
        <v/>
      </c>
      <c r="D364" s="31" t="str">
        <f t="shared" si="33"/>
        <v>Y</v>
      </c>
      <c r="E364" s="31">
        <f t="shared" si="34"/>
        <v>0</v>
      </c>
      <c r="F364" s="32" t="str">
        <f t="shared" si="35"/>
        <v/>
      </c>
      <c r="G364" s="33" t="str">
        <f ca="1">IF(OR(P364=$N$2,P364=$N$3),IF(F364=ReleaseProgress!$G$2,0,IF(F364&gt;ReleaseProgress!$G$2,1,-1)),"")</f>
        <v/>
      </c>
      <c r="H364" s="34" t="s">
        <v>422</v>
      </c>
      <c r="I364" s="45"/>
      <c r="J364" s="46"/>
      <c r="K364" s="46"/>
      <c r="L364" s="47"/>
      <c r="M364" s="47"/>
      <c r="N364" s="54"/>
      <c r="O364" s="49"/>
      <c r="P364" s="50"/>
      <c r="Q364" s="51"/>
      <c r="R364" s="51"/>
      <c r="S364" s="51"/>
      <c r="T364" s="51"/>
      <c r="U364" s="55"/>
      <c r="V364" s="53" t="str">
        <f t="shared" si="36"/>
        <v/>
      </c>
      <c r="W364" s="44"/>
      <c r="X364" t="s">
        <v>28</v>
      </c>
    </row>
    <row r="365" spans="2:24">
      <c r="B365" s="31" t="str">
        <f t="shared" si="37"/>
        <v/>
      </c>
      <c r="C365" s="31" t="str">
        <f t="shared" si="38"/>
        <v/>
      </c>
      <c r="D365" s="31" t="str">
        <f t="shared" si="33"/>
        <v>Y</v>
      </c>
      <c r="E365" s="31">
        <f t="shared" si="34"/>
        <v>0</v>
      </c>
      <c r="F365" s="32" t="str">
        <f t="shared" si="35"/>
        <v/>
      </c>
      <c r="G365" s="33" t="str">
        <f ca="1">IF(OR(P365=$N$2,P365=$N$3),IF(F365=ReleaseProgress!$G$2,0,IF(F365&gt;ReleaseProgress!$G$2,1,-1)),"")</f>
        <v/>
      </c>
      <c r="H365" s="34" t="s">
        <v>423</v>
      </c>
      <c r="I365" s="45"/>
      <c r="J365" s="46"/>
      <c r="K365" s="46"/>
      <c r="L365" s="47"/>
      <c r="M365" s="47"/>
      <c r="N365" s="54"/>
      <c r="O365" s="49"/>
      <c r="P365" s="50"/>
      <c r="Q365" s="51"/>
      <c r="R365" s="51"/>
      <c r="S365" s="51"/>
      <c r="T365" s="51"/>
      <c r="U365" s="55"/>
      <c r="V365" s="53" t="str">
        <f t="shared" si="36"/>
        <v/>
      </c>
      <c r="W365" s="44"/>
      <c r="X365" t="s">
        <v>28</v>
      </c>
    </row>
    <row r="366" spans="2:24">
      <c r="B366" s="31" t="str">
        <f t="shared" si="37"/>
        <v/>
      </c>
      <c r="C366" s="31" t="str">
        <f t="shared" si="38"/>
        <v/>
      </c>
      <c r="D366" s="31" t="str">
        <f t="shared" si="33"/>
        <v>Y</v>
      </c>
      <c r="E366" s="31">
        <f t="shared" si="34"/>
        <v>0</v>
      </c>
      <c r="F366" s="32" t="str">
        <f t="shared" si="35"/>
        <v/>
      </c>
      <c r="G366" s="33" t="str">
        <f ca="1">IF(OR(P366=$N$2,P366=$N$3),IF(F366=ReleaseProgress!$G$2,0,IF(F366&gt;ReleaseProgress!$G$2,1,-1)),"")</f>
        <v/>
      </c>
      <c r="H366" s="34" t="s">
        <v>424</v>
      </c>
      <c r="I366" s="45"/>
      <c r="J366" s="46"/>
      <c r="K366" s="46"/>
      <c r="L366" s="47"/>
      <c r="M366" s="47"/>
      <c r="N366" s="54"/>
      <c r="O366" s="49"/>
      <c r="P366" s="50"/>
      <c r="Q366" s="51"/>
      <c r="R366" s="51"/>
      <c r="S366" s="51"/>
      <c r="T366" s="51"/>
      <c r="U366" s="55"/>
      <c r="V366" s="53" t="str">
        <f t="shared" si="36"/>
        <v/>
      </c>
      <c r="W366" s="44"/>
      <c r="X366" t="s">
        <v>28</v>
      </c>
    </row>
    <row r="367" spans="2:24">
      <c r="B367" s="31" t="str">
        <f t="shared" si="37"/>
        <v/>
      </c>
      <c r="C367" s="31" t="str">
        <f t="shared" si="38"/>
        <v/>
      </c>
      <c r="D367" s="31" t="str">
        <f t="shared" si="33"/>
        <v>Y</v>
      </c>
      <c r="E367" s="31">
        <f t="shared" si="34"/>
        <v>0</v>
      </c>
      <c r="F367" s="32" t="str">
        <f t="shared" si="35"/>
        <v/>
      </c>
      <c r="G367" s="33" t="str">
        <f ca="1">IF(OR(P367=$N$2,P367=$N$3),IF(F367=ReleaseProgress!$G$2,0,IF(F367&gt;ReleaseProgress!$G$2,1,-1)),"")</f>
        <v/>
      </c>
      <c r="H367" s="34" t="s">
        <v>425</v>
      </c>
      <c r="I367" s="45"/>
      <c r="J367" s="46"/>
      <c r="K367" s="46"/>
      <c r="L367" s="47"/>
      <c r="M367" s="47"/>
      <c r="N367" s="54"/>
      <c r="O367" s="49"/>
      <c r="P367" s="50"/>
      <c r="Q367" s="51"/>
      <c r="R367" s="51"/>
      <c r="S367" s="51"/>
      <c r="T367" s="51"/>
      <c r="U367" s="55"/>
      <c r="V367" s="53" t="str">
        <f t="shared" si="36"/>
        <v/>
      </c>
      <c r="W367" s="44"/>
      <c r="X367" t="s">
        <v>28</v>
      </c>
    </row>
    <row r="368" spans="2:24">
      <c r="B368" s="31" t="str">
        <f t="shared" si="37"/>
        <v/>
      </c>
      <c r="C368" s="31" t="str">
        <f t="shared" si="38"/>
        <v/>
      </c>
      <c r="D368" s="31" t="str">
        <f t="shared" si="33"/>
        <v>Y</v>
      </c>
      <c r="E368" s="31">
        <f t="shared" si="34"/>
        <v>0</v>
      </c>
      <c r="F368" s="32" t="str">
        <f t="shared" si="35"/>
        <v/>
      </c>
      <c r="G368" s="33" t="str">
        <f ca="1">IF(OR(P368=$N$2,P368=$N$3),IF(F368=ReleaseProgress!$G$2,0,IF(F368&gt;ReleaseProgress!$G$2,1,-1)),"")</f>
        <v/>
      </c>
      <c r="H368" s="34" t="s">
        <v>426</v>
      </c>
      <c r="I368" s="45"/>
      <c r="J368" s="46"/>
      <c r="K368" s="46"/>
      <c r="L368" s="47"/>
      <c r="M368" s="47"/>
      <c r="N368" s="54"/>
      <c r="O368" s="49"/>
      <c r="P368" s="50"/>
      <c r="Q368" s="51"/>
      <c r="R368" s="51"/>
      <c r="S368" s="51"/>
      <c r="T368" s="51"/>
      <c r="U368" s="55"/>
      <c r="V368" s="53" t="str">
        <f t="shared" si="36"/>
        <v/>
      </c>
      <c r="W368" s="44"/>
      <c r="X368" t="s">
        <v>28</v>
      </c>
    </row>
    <row r="369" spans="2:24">
      <c r="B369" s="31" t="str">
        <f t="shared" si="37"/>
        <v/>
      </c>
      <c r="C369" s="31" t="str">
        <f t="shared" si="38"/>
        <v/>
      </c>
      <c r="D369" s="31" t="str">
        <f t="shared" si="33"/>
        <v>Y</v>
      </c>
      <c r="E369" s="31">
        <f t="shared" si="34"/>
        <v>0</v>
      </c>
      <c r="F369" s="32" t="str">
        <f t="shared" si="35"/>
        <v/>
      </c>
      <c r="G369" s="33" t="str">
        <f ca="1">IF(OR(P369=$N$2,P369=$N$3),IF(F369=ReleaseProgress!$G$2,0,IF(F369&gt;ReleaseProgress!$G$2,1,-1)),"")</f>
        <v/>
      </c>
      <c r="H369" s="34" t="s">
        <v>427</v>
      </c>
      <c r="I369" s="45"/>
      <c r="J369" s="46"/>
      <c r="K369" s="46"/>
      <c r="L369" s="47"/>
      <c r="M369" s="47"/>
      <c r="N369" s="54"/>
      <c r="O369" s="49"/>
      <c r="P369" s="50"/>
      <c r="Q369" s="51"/>
      <c r="R369" s="51"/>
      <c r="S369" s="51"/>
      <c r="T369" s="51"/>
      <c r="U369" s="55"/>
      <c r="V369" s="53" t="str">
        <f t="shared" si="36"/>
        <v/>
      </c>
      <c r="W369" s="44"/>
      <c r="X369" t="s">
        <v>28</v>
      </c>
    </row>
    <row r="370" spans="2:24">
      <c r="B370" s="31" t="str">
        <f t="shared" si="37"/>
        <v/>
      </c>
      <c r="C370" s="31" t="str">
        <f t="shared" si="38"/>
        <v/>
      </c>
      <c r="D370" s="31" t="str">
        <f t="shared" si="33"/>
        <v>Y</v>
      </c>
      <c r="E370" s="31">
        <f t="shared" si="34"/>
        <v>0</v>
      </c>
      <c r="F370" s="32" t="str">
        <f t="shared" si="35"/>
        <v/>
      </c>
      <c r="G370" s="33" t="str">
        <f ca="1">IF(OR(P370=$N$2,P370=$N$3),IF(F370=ReleaseProgress!$G$2,0,IF(F370&gt;ReleaseProgress!$G$2,1,-1)),"")</f>
        <v/>
      </c>
      <c r="H370" s="34" t="s">
        <v>428</v>
      </c>
      <c r="I370" s="45"/>
      <c r="J370" s="46"/>
      <c r="K370" s="46"/>
      <c r="L370" s="47"/>
      <c r="M370" s="47"/>
      <c r="N370" s="54"/>
      <c r="O370" s="49"/>
      <c r="P370" s="50"/>
      <c r="Q370" s="51"/>
      <c r="R370" s="51"/>
      <c r="S370" s="51"/>
      <c r="T370" s="51"/>
      <c r="U370" s="55"/>
      <c r="V370" s="53" t="str">
        <f t="shared" si="36"/>
        <v/>
      </c>
      <c r="W370" s="44"/>
      <c r="X370" t="s">
        <v>28</v>
      </c>
    </row>
    <row r="371" spans="2:24">
      <c r="B371" s="31" t="str">
        <f t="shared" si="37"/>
        <v/>
      </c>
      <c r="C371" s="31" t="str">
        <f t="shared" si="38"/>
        <v/>
      </c>
      <c r="D371" s="31" t="str">
        <f t="shared" si="33"/>
        <v>Y</v>
      </c>
      <c r="E371" s="31">
        <f t="shared" si="34"/>
        <v>0</v>
      </c>
      <c r="F371" s="32" t="str">
        <f t="shared" si="35"/>
        <v/>
      </c>
      <c r="G371" s="33" t="str">
        <f ca="1">IF(OR(P371=$N$2,P371=$N$3),IF(F371=ReleaseProgress!$G$2,0,IF(F371&gt;ReleaseProgress!$G$2,1,-1)),"")</f>
        <v/>
      </c>
      <c r="H371" s="34" t="s">
        <v>429</v>
      </c>
      <c r="I371" s="45"/>
      <c r="J371" s="46"/>
      <c r="K371" s="46"/>
      <c r="L371" s="47"/>
      <c r="M371" s="47"/>
      <c r="N371" s="54"/>
      <c r="O371" s="49"/>
      <c r="P371" s="50"/>
      <c r="Q371" s="51"/>
      <c r="R371" s="51"/>
      <c r="S371" s="51"/>
      <c r="T371" s="51"/>
      <c r="U371" s="55"/>
      <c r="V371" s="53" t="str">
        <f t="shared" si="36"/>
        <v/>
      </c>
      <c r="W371" s="44"/>
      <c r="X371" t="s">
        <v>28</v>
      </c>
    </row>
    <row r="372" spans="2:24">
      <c r="B372" s="31" t="str">
        <f t="shared" si="37"/>
        <v/>
      </c>
      <c r="C372" s="31" t="str">
        <f t="shared" si="38"/>
        <v/>
      </c>
      <c r="D372" s="31" t="str">
        <f t="shared" si="33"/>
        <v>Y</v>
      </c>
      <c r="E372" s="31">
        <f t="shared" si="34"/>
        <v>0</v>
      </c>
      <c r="F372" s="32" t="str">
        <f t="shared" si="35"/>
        <v/>
      </c>
      <c r="G372" s="33" t="str">
        <f ca="1">IF(OR(P372=$N$2,P372=$N$3),IF(F372=ReleaseProgress!$G$2,0,IF(F372&gt;ReleaseProgress!$G$2,1,-1)),"")</f>
        <v/>
      </c>
      <c r="H372" s="34" t="s">
        <v>430</v>
      </c>
      <c r="I372" s="45"/>
      <c r="J372" s="46"/>
      <c r="K372" s="46"/>
      <c r="L372" s="47"/>
      <c r="M372" s="47"/>
      <c r="N372" s="54"/>
      <c r="O372" s="49"/>
      <c r="P372" s="50"/>
      <c r="Q372" s="51"/>
      <c r="R372" s="51"/>
      <c r="S372" s="51"/>
      <c r="T372" s="51"/>
      <c r="U372" s="55"/>
      <c r="V372" s="53" t="str">
        <f t="shared" si="36"/>
        <v/>
      </c>
      <c r="W372" s="44"/>
      <c r="X372" t="s">
        <v>28</v>
      </c>
    </row>
    <row r="373" spans="2:24">
      <c r="B373" s="31" t="str">
        <f t="shared" si="37"/>
        <v/>
      </c>
      <c r="C373" s="31" t="str">
        <f t="shared" si="38"/>
        <v/>
      </c>
      <c r="D373" s="31" t="str">
        <f t="shared" si="33"/>
        <v>Y</v>
      </c>
      <c r="E373" s="31">
        <f t="shared" si="34"/>
        <v>0</v>
      </c>
      <c r="F373" s="32" t="str">
        <f t="shared" si="35"/>
        <v/>
      </c>
      <c r="G373" s="33" t="str">
        <f ca="1">IF(OR(P373=$N$2,P373=$N$3),IF(F373=ReleaseProgress!$G$2,0,IF(F373&gt;ReleaseProgress!$G$2,1,-1)),"")</f>
        <v/>
      </c>
      <c r="H373" s="34" t="s">
        <v>431</v>
      </c>
      <c r="I373" s="45"/>
      <c r="J373" s="46"/>
      <c r="K373" s="46"/>
      <c r="L373" s="47"/>
      <c r="M373" s="47"/>
      <c r="N373" s="54"/>
      <c r="O373" s="49"/>
      <c r="P373" s="50"/>
      <c r="Q373" s="51"/>
      <c r="R373" s="51"/>
      <c r="S373" s="51"/>
      <c r="T373" s="51"/>
      <c r="U373" s="55"/>
      <c r="V373" s="53" t="str">
        <f t="shared" si="36"/>
        <v/>
      </c>
      <c r="W373" s="44"/>
      <c r="X373" t="s">
        <v>28</v>
      </c>
    </row>
    <row r="374" spans="2:24">
      <c r="B374" s="31" t="str">
        <f t="shared" si="37"/>
        <v/>
      </c>
      <c r="C374" s="31" t="str">
        <f t="shared" si="38"/>
        <v/>
      </c>
      <c r="D374" s="31" t="str">
        <f t="shared" si="33"/>
        <v>Y</v>
      </c>
      <c r="E374" s="31">
        <f t="shared" si="34"/>
        <v>0</v>
      </c>
      <c r="F374" s="32" t="str">
        <f t="shared" si="35"/>
        <v/>
      </c>
      <c r="G374" s="33" t="str">
        <f ca="1">IF(OR(P374=$N$2,P374=$N$3),IF(F374=ReleaseProgress!$G$2,0,IF(F374&gt;ReleaseProgress!$G$2,1,-1)),"")</f>
        <v/>
      </c>
      <c r="H374" s="34" t="s">
        <v>432</v>
      </c>
      <c r="I374" s="45"/>
      <c r="J374" s="46"/>
      <c r="K374" s="46"/>
      <c r="L374" s="47"/>
      <c r="M374" s="47"/>
      <c r="N374" s="54"/>
      <c r="O374" s="49"/>
      <c r="P374" s="50"/>
      <c r="Q374" s="51"/>
      <c r="R374" s="51"/>
      <c r="S374" s="51"/>
      <c r="T374" s="51"/>
      <c r="U374" s="55"/>
      <c r="V374" s="53" t="str">
        <f t="shared" si="36"/>
        <v/>
      </c>
      <c r="W374" s="44"/>
      <c r="X374" t="s">
        <v>28</v>
      </c>
    </row>
    <row r="375" spans="2:24">
      <c r="B375" s="31" t="str">
        <f t="shared" si="37"/>
        <v/>
      </c>
      <c r="C375" s="31" t="str">
        <f t="shared" si="38"/>
        <v/>
      </c>
      <c r="D375" s="31" t="str">
        <f t="shared" si="33"/>
        <v>Y</v>
      </c>
      <c r="E375" s="31">
        <f t="shared" si="34"/>
        <v>0</v>
      </c>
      <c r="F375" s="32" t="str">
        <f t="shared" si="35"/>
        <v/>
      </c>
      <c r="G375" s="33" t="str">
        <f ca="1">IF(OR(P375=$N$2,P375=$N$3),IF(F375=ReleaseProgress!$G$2,0,IF(F375&gt;ReleaseProgress!$G$2,1,-1)),"")</f>
        <v/>
      </c>
      <c r="H375" s="34" t="s">
        <v>433</v>
      </c>
      <c r="I375" s="45"/>
      <c r="J375" s="46"/>
      <c r="K375" s="46"/>
      <c r="L375" s="47"/>
      <c r="M375" s="47"/>
      <c r="N375" s="54"/>
      <c r="O375" s="49"/>
      <c r="P375" s="50"/>
      <c r="Q375" s="51"/>
      <c r="R375" s="51"/>
      <c r="S375" s="51"/>
      <c r="T375" s="51"/>
      <c r="U375" s="55"/>
      <c r="V375" s="53" t="str">
        <f t="shared" si="36"/>
        <v/>
      </c>
      <c r="W375" s="44"/>
      <c r="X375" t="s">
        <v>28</v>
      </c>
    </row>
    <row r="376" spans="2:24">
      <c r="B376" s="31" t="str">
        <f t="shared" si="37"/>
        <v/>
      </c>
      <c r="C376" s="31" t="str">
        <f t="shared" si="38"/>
        <v/>
      </c>
      <c r="D376" s="31" t="str">
        <f t="shared" si="33"/>
        <v>Y</v>
      </c>
      <c r="E376" s="31">
        <f t="shared" si="34"/>
        <v>0</v>
      </c>
      <c r="F376" s="32" t="str">
        <f t="shared" si="35"/>
        <v/>
      </c>
      <c r="G376" s="33" t="str">
        <f ca="1">IF(OR(P376=$N$2,P376=$N$3),IF(F376=ReleaseProgress!$G$2,0,IF(F376&gt;ReleaseProgress!$G$2,1,-1)),"")</f>
        <v/>
      </c>
      <c r="H376" s="34" t="s">
        <v>434</v>
      </c>
      <c r="I376" s="45"/>
      <c r="J376" s="46"/>
      <c r="K376" s="46"/>
      <c r="L376" s="47"/>
      <c r="M376" s="47"/>
      <c r="N376" s="54"/>
      <c r="O376" s="49"/>
      <c r="P376" s="50"/>
      <c r="Q376" s="51"/>
      <c r="R376" s="51"/>
      <c r="S376" s="51"/>
      <c r="T376" s="51"/>
      <c r="U376" s="55"/>
      <c r="V376" s="53" t="str">
        <f t="shared" si="36"/>
        <v/>
      </c>
      <c r="W376" s="44"/>
      <c r="X376" t="s">
        <v>28</v>
      </c>
    </row>
    <row r="377" spans="2:24">
      <c r="B377" s="31" t="str">
        <f t="shared" si="37"/>
        <v/>
      </c>
      <c r="C377" s="31" t="str">
        <f t="shared" si="38"/>
        <v/>
      </c>
      <c r="D377" s="31" t="str">
        <f t="shared" si="33"/>
        <v>Y</v>
      </c>
      <c r="E377" s="31">
        <f t="shared" si="34"/>
        <v>0</v>
      </c>
      <c r="F377" s="32" t="str">
        <f t="shared" si="35"/>
        <v/>
      </c>
      <c r="G377" s="33" t="str">
        <f ca="1">IF(OR(P377=$N$2,P377=$N$3),IF(F377=ReleaseProgress!$G$2,0,IF(F377&gt;ReleaseProgress!$G$2,1,-1)),"")</f>
        <v/>
      </c>
      <c r="H377" s="34" t="s">
        <v>435</v>
      </c>
      <c r="I377" s="45"/>
      <c r="J377" s="46"/>
      <c r="K377" s="46"/>
      <c r="L377" s="47"/>
      <c r="M377" s="47"/>
      <c r="N377" s="54"/>
      <c r="O377" s="49"/>
      <c r="P377" s="50"/>
      <c r="Q377" s="51"/>
      <c r="R377" s="51"/>
      <c r="S377" s="51"/>
      <c r="T377" s="51"/>
      <c r="U377" s="55"/>
      <c r="V377" s="53" t="str">
        <f t="shared" si="36"/>
        <v/>
      </c>
      <c r="W377" s="44"/>
      <c r="X377" t="s">
        <v>28</v>
      </c>
    </row>
    <row r="378" spans="2:24">
      <c r="B378" s="31" t="str">
        <f t="shared" si="37"/>
        <v/>
      </c>
      <c r="C378" s="31" t="str">
        <f t="shared" si="38"/>
        <v/>
      </c>
      <c r="D378" s="31" t="str">
        <f t="shared" si="33"/>
        <v>Y</v>
      </c>
      <c r="E378" s="31">
        <f t="shared" si="34"/>
        <v>0</v>
      </c>
      <c r="F378" s="32" t="str">
        <f t="shared" si="35"/>
        <v/>
      </c>
      <c r="G378" s="33" t="str">
        <f ca="1">IF(OR(P378=$N$2,P378=$N$3),IF(F378=ReleaseProgress!$G$2,0,IF(F378&gt;ReleaseProgress!$G$2,1,-1)),"")</f>
        <v/>
      </c>
      <c r="H378" s="34" t="s">
        <v>436</v>
      </c>
      <c r="I378" s="45"/>
      <c r="J378" s="46"/>
      <c r="K378" s="46"/>
      <c r="L378" s="47"/>
      <c r="M378" s="47"/>
      <c r="N378" s="54"/>
      <c r="O378" s="49"/>
      <c r="P378" s="50"/>
      <c r="Q378" s="51"/>
      <c r="R378" s="51"/>
      <c r="S378" s="51"/>
      <c r="T378" s="51"/>
      <c r="U378" s="55"/>
      <c r="V378" s="53" t="str">
        <f t="shared" si="36"/>
        <v/>
      </c>
      <c r="W378" s="44"/>
      <c r="X378" t="s">
        <v>28</v>
      </c>
    </row>
    <row r="379" spans="2:24">
      <c r="B379" s="31" t="str">
        <f t="shared" si="37"/>
        <v/>
      </c>
      <c r="C379" s="31" t="str">
        <f t="shared" si="38"/>
        <v/>
      </c>
      <c r="D379" s="31" t="str">
        <f t="shared" si="33"/>
        <v>Y</v>
      </c>
      <c r="E379" s="31">
        <f t="shared" si="34"/>
        <v>0</v>
      </c>
      <c r="F379" s="32" t="str">
        <f t="shared" si="35"/>
        <v/>
      </c>
      <c r="G379" s="33" t="str">
        <f ca="1">IF(OR(P379=$N$2,P379=$N$3),IF(F379=ReleaseProgress!$G$2,0,IF(F379&gt;ReleaseProgress!$G$2,1,-1)),"")</f>
        <v/>
      </c>
      <c r="H379" s="34" t="s">
        <v>437</v>
      </c>
      <c r="I379" s="45"/>
      <c r="J379" s="46"/>
      <c r="K379" s="46"/>
      <c r="L379" s="47"/>
      <c r="M379" s="47"/>
      <c r="N379" s="54"/>
      <c r="O379" s="49"/>
      <c r="P379" s="50"/>
      <c r="Q379" s="51"/>
      <c r="R379" s="51"/>
      <c r="S379" s="51"/>
      <c r="T379" s="51"/>
      <c r="U379" s="55"/>
      <c r="V379" s="53" t="str">
        <f t="shared" si="36"/>
        <v/>
      </c>
      <c r="W379" s="44"/>
      <c r="X379" t="s">
        <v>28</v>
      </c>
    </row>
    <row r="380" spans="2:24">
      <c r="B380" s="31" t="str">
        <f t="shared" si="37"/>
        <v/>
      </c>
      <c r="C380" s="31" t="str">
        <f t="shared" si="38"/>
        <v/>
      </c>
      <c r="D380" s="31" t="str">
        <f t="shared" si="33"/>
        <v>Y</v>
      </c>
      <c r="E380" s="31">
        <f t="shared" si="34"/>
        <v>0</v>
      </c>
      <c r="F380" s="32" t="str">
        <f t="shared" si="35"/>
        <v/>
      </c>
      <c r="G380" s="33" t="str">
        <f ca="1">IF(OR(P380=$N$2,P380=$N$3),IF(F380=ReleaseProgress!$G$2,0,IF(F380&gt;ReleaseProgress!$G$2,1,-1)),"")</f>
        <v/>
      </c>
      <c r="H380" s="34" t="s">
        <v>438</v>
      </c>
      <c r="I380" s="45"/>
      <c r="J380" s="46"/>
      <c r="K380" s="46"/>
      <c r="L380" s="47"/>
      <c r="M380" s="47"/>
      <c r="N380" s="54"/>
      <c r="O380" s="49"/>
      <c r="P380" s="50"/>
      <c r="Q380" s="51"/>
      <c r="R380" s="51"/>
      <c r="S380" s="51"/>
      <c r="T380" s="51"/>
      <c r="U380" s="55"/>
      <c r="V380" s="53" t="str">
        <f t="shared" si="36"/>
        <v/>
      </c>
      <c r="W380" s="44"/>
      <c r="X380" t="s">
        <v>28</v>
      </c>
    </row>
    <row r="381" spans="2:24">
      <c r="B381" s="31" t="str">
        <f t="shared" si="37"/>
        <v/>
      </c>
      <c r="C381" s="31" t="str">
        <f t="shared" si="38"/>
        <v/>
      </c>
      <c r="D381" s="31" t="str">
        <f t="shared" si="33"/>
        <v>Y</v>
      </c>
      <c r="E381" s="31">
        <f t="shared" si="34"/>
        <v>0</v>
      </c>
      <c r="F381" s="32" t="str">
        <f t="shared" si="35"/>
        <v/>
      </c>
      <c r="G381" s="33" t="str">
        <f ca="1">IF(OR(P381=$N$2,P381=$N$3),IF(F381=ReleaseProgress!$G$2,0,IF(F381&gt;ReleaseProgress!$G$2,1,-1)),"")</f>
        <v/>
      </c>
      <c r="H381" s="34" t="s">
        <v>439</v>
      </c>
      <c r="I381" s="45"/>
      <c r="J381" s="46"/>
      <c r="K381" s="46"/>
      <c r="L381" s="47"/>
      <c r="M381" s="47"/>
      <c r="N381" s="54"/>
      <c r="O381" s="49"/>
      <c r="P381" s="50"/>
      <c r="Q381" s="51"/>
      <c r="R381" s="51"/>
      <c r="S381" s="51"/>
      <c r="T381" s="51"/>
      <c r="U381" s="55"/>
      <c r="V381" s="53" t="str">
        <f t="shared" si="36"/>
        <v/>
      </c>
      <c r="W381" s="44"/>
      <c r="X381" t="s">
        <v>28</v>
      </c>
    </row>
    <row r="382" spans="2:24">
      <c r="B382" s="31" t="str">
        <f t="shared" si="37"/>
        <v/>
      </c>
      <c r="C382" s="31" t="str">
        <f t="shared" si="38"/>
        <v/>
      </c>
      <c r="D382" s="31" t="str">
        <f t="shared" si="33"/>
        <v>Y</v>
      </c>
      <c r="E382" s="31">
        <f t="shared" si="34"/>
        <v>0</v>
      </c>
      <c r="F382" s="32" t="str">
        <f t="shared" si="35"/>
        <v/>
      </c>
      <c r="G382" s="33" t="str">
        <f ca="1">IF(OR(P382=$N$2,P382=$N$3),IF(F382=ReleaseProgress!$G$2,0,IF(F382&gt;ReleaseProgress!$G$2,1,-1)),"")</f>
        <v/>
      </c>
      <c r="H382" s="34" t="s">
        <v>440</v>
      </c>
      <c r="I382" s="45"/>
      <c r="J382" s="46"/>
      <c r="K382" s="46"/>
      <c r="L382" s="47"/>
      <c r="M382" s="47"/>
      <c r="N382" s="54"/>
      <c r="O382" s="49"/>
      <c r="P382" s="50"/>
      <c r="Q382" s="51"/>
      <c r="R382" s="51"/>
      <c r="S382" s="51"/>
      <c r="T382" s="51"/>
      <c r="U382" s="55"/>
      <c r="V382" s="53" t="str">
        <f t="shared" si="36"/>
        <v/>
      </c>
      <c r="W382" s="44"/>
      <c r="X382" t="s">
        <v>28</v>
      </c>
    </row>
    <row r="383" spans="2:24">
      <c r="B383" s="31" t="str">
        <f t="shared" si="37"/>
        <v/>
      </c>
      <c r="C383" s="31" t="str">
        <f t="shared" si="38"/>
        <v/>
      </c>
      <c r="D383" s="31" t="str">
        <f t="shared" si="33"/>
        <v>Y</v>
      </c>
      <c r="E383" s="31">
        <f t="shared" si="34"/>
        <v>0</v>
      </c>
      <c r="F383" s="32" t="str">
        <f t="shared" si="35"/>
        <v/>
      </c>
      <c r="G383" s="33" t="str">
        <f ca="1">IF(OR(P383=$N$2,P383=$N$3),IF(F383=ReleaseProgress!$G$2,0,IF(F383&gt;ReleaseProgress!$G$2,1,-1)),"")</f>
        <v/>
      </c>
      <c r="H383" s="34" t="s">
        <v>441</v>
      </c>
      <c r="I383" s="45"/>
      <c r="J383" s="46"/>
      <c r="K383" s="46"/>
      <c r="L383" s="47"/>
      <c r="M383" s="47"/>
      <c r="N383" s="54"/>
      <c r="O383" s="49"/>
      <c r="P383" s="50"/>
      <c r="Q383" s="51"/>
      <c r="R383" s="51"/>
      <c r="S383" s="51"/>
      <c r="T383" s="51"/>
      <c r="U383" s="55"/>
      <c r="V383" s="53" t="str">
        <f t="shared" si="36"/>
        <v/>
      </c>
      <c r="W383" s="44"/>
      <c r="X383" t="s">
        <v>28</v>
      </c>
    </row>
    <row r="384" spans="2:24">
      <c r="B384" s="31" t="str">
        <f t="shared" si="37"/>
        <v/>
      </c>
      <c r="C384" s="31" t="str">
        <f t="shared" si="38"/>
        <v/>
      </c>
      <c r="D384" s="31" t="str">
        <f t="shared" si="33"/>
        <v>Y</v>
      </c>
      <c r="E384" s="31">
        <f t="shared" si="34"/>
        <v>0</v>
      </c>
      <c r="F384" s="32" t="str">
        <f t="shared" si="35"/>
        <v/>
      </c>
      <c r="G384" s="33" t="str">
        <f ca="1">IF(OR(P384=$N$2,P384=$N$3),IF(F384=ReleaseProgress!$G$2,0,IF(F384&gt;ReleaseProgress!$G$2,1,-1)),"")</f>
        <v/>
      </c>
      <c r="H384" s="34" t="s">
        <v>442</v>
      </c>
      <c r="I384" s="45"/>
      <c r="J384" s="46"/>
      <c r="K384" s="46"/>
      <c r="L384" s="47"/>
      <c r="M384" s="47"/>
      <c r="N384" s="54"/>
      <c r="O384" s="49"/>
      <c r="P384" s="50"/>
      <c r="Q384" s="51"/>
      <c r="R384" s="51"/>
      <c r="S384" s="51"/>
      <c r="T384" s="51"/>
      <c r="U384" s="55"/>
      <c r="V384" s="53" t="str">
        <f t="shared" si="36"/>
        <v/>
      </c>
      <c r="W384" s="44"/>
      <c r="X384" t="s">
        <v>28</v>
      </c>
    </row>
    <row r="385" spans="2:24">
      <c r="B385" s="31" t="str">
        <f t="shared" si="37"/>
        <v/>
      </c>
      <c r="C385" s="31" t="str">
        <f t="shared" si="38"/>
        <v/>
      </c>
      <c r="D385" s="31" t="str">
        <f t="shared" si="33"/>
        <v>Y</v>
      </c>
      <c r="E385" s="31">
        <f t="shared" si="34"/>
        <v>0</v>
      </c>
      <c r="F385" s="32" t="str">
        <f t="shared" si="35"/>
        <v/>
      </c>
      <c r="G385" s="33" t="str">
        <f ca="1">IF(OR(P385=$N$2,P385=$N$3),IF(F385=ReleaseProgress!$G$2,0,IF(F385&gt;ReleaseProgress!$G$2,1,-1)),"")</f>
        <v/>
      </c>
      <c r="H385" s="34" t="s">
        <v>443</v>
      </c>
      <c r="I385" s="45"/>
      <c r="J385" s="46"/>
      <c r="K385" s="46"/>
      <c r="L385" s="47"/>
      <c r="M385" s="47"/>
      <c r="N385" s="54"/>
      <c r="O385" s="49"/>
      <c r="P385" s="50"/>
      <c r="Q385" s="51"/>
      <c r="R385" s="51"/>
      <c r="S385" s="51"/>
      <c r="T385" s="51"/>
      <c r="U385" s="55"/>
      <c r="V385" s="53" t="str">
        <f t="shared" si="36"/>
        <v/>
      </c>
      <c r="W385" s="44"/>
      <c r="X385" t="s">
        <v>28</v>
      </c>
    </row>
    <row r="386" spans="2:24">
      <c r="B386" s="31" t="str">
        <f t="shared" si="37"/>
        <v/>
      </c>
      <c r="C386" s="31" t="str">
        <f t="shared" si="38"/>
        <v/>
      </c>
      <c r="D386" s="31" t="str">
        <f t="shared" si="33"/>
        <v>Y</v>
      </c>
      <c r="E386" s="31">
        <f t="shared" si="34"/>
        <v>0</v>
      </c>
      <c r="F386" s="32" t="str">
        <f t="shared" si="35"/>
        <v/>
      </c>
      <c r="G386" s="33" t="str">
        <f ca="1">IF(OR(P386=$N$2,P386=$N$3),IF(F386=ReleaseProgress!$G$2,0,IF(F386&gt;ReleaseProgress!$G$2,1,-1)),"")</f>
        <v/>
      </c>
      <c r="H386" s="34" t="s">
        <v>444</v>
      </c>
      <c r="I386" s="45"/>
      <c r="J386" s="46"/>
      <c r="K386" s="46"/>
      <c r="L386" s="47"/>
      <c r="M386" s="47"/>
      <c r="N386" s="54"/>
      <c r="O386" s="49"/>
      <c r="P386" s="50"/>
      <c r="Q386" s="51"/>
      <c r="R386" s="51"/>
      <c r="S386" s="51"/>
      <c r="T386" s="51"/>
      <c r="U386" s="55"/>
      <c r="V386" s="53" t="str">
        <f t="shared" si="36"/>
        <v/>
      </c>
      <c r="W386" s="44"/>
      <c r="X386" t="s">
        <v>28</v>
      </c>
    </row>
    <row r="387" spans="2:24">
      <c r="B387" s="31" t="str">
        <f t="shared" si="37"/>
        <v/>
      </c>
      <c r="C387" s="31" t="str">
        <f t="shared" si="38"/>
        <v/>
      </c>
      <c r="D387" s="31" t="str">
        <f t="shared" si="33"/>
        <v>Y</v>
      </c>
      <c r="E387" s="31">
        <f t="shared" si="34"/>
        <v>0</v>
      </c>
      <c r="F387" s="32" t="str">
        <f t="shared" si="35"/>
        <v/>
      </c>
      <c r="G387" s="33" t="str">
        <f ca="1">IF(OR(P387=$N$2,P387=$N$3),IF(F387=ReleaseProgress!$G$2,0,IF(F387&gt;ReleaseProgress!$G$2,1,-1)),"")</f>
        <v/>
      </c>
      <c r="H387" s="34" t="s">
        <v>445</v>
      </c>
      <c r="I387" s="45"/>
      <c r="J387" s="46"/>
      <c r="K387" s="46"/>
      <c r="L387" s="47"/>
      <c r="M387" s="47"/>
      <c r="N387" s="54"/>
      <c r="O387" s="49"/>
      <c r="P387" s="50"/>
      <c r="Q387" s="51"/>
      <c r="R387" s="51"/>
      <c r="S387" s="51"/>
      <c r="T387" s="51"/>
      <c r="U387" s="55"/>
      <c r="V387" s="53" t="str">
        <f t="shared" si="36"/>
        <v/>
      </c>
      <c r="W387" s="44"/>
      <c r="X387" t="s">
        <v>28</v>
      </c>
    </row>
    <row r="388" spans="2:24">
      <c r="B388" s="31" t="str">
        <f t="shared" si="37"/>
        <v/>
      </c>
      <c r="C388" s="31" t="str">
        <f t="shared" si="38"/>
        <v/>
      </c>
      <c r="D388" s="31" t="str">
        <f t="shared" si="33"/>
        <v>Y</v>
      </c>
      <c r="E388" s="31">
        <f t="shared" si="34"/>
        <v>0</v>
      </c>
      <c r="F388" s="32" t="str">
        <f t="shared" si="35"/>
        <v/>
      </c>
      <c r="G388" s="33" t="str">
        <f ca="1">IF(OR(P388=$N$2,P388=$N$3),IF(F388=ReleaseProgress!$G$2,0,IF(F388&gt;ReleaseProgress!$G$2,1,-1)),"")</f>
        <v/>
      </c>
      <c r="H388" s="34" t="s">
        <v>446</v>
      </c>
      <c r="I388" s="45"/>
      <c r="J388" s="46"/>
      <c r="K388" s="46"/>
      <c r="L388" s="47"/>
      <c r="M388" s="47"/>
      <c r="N388" s="54"/>
      <c r="O388" s="49"/>
      <c r="P388" s="50"/>
      <c r="Q388" s="51"/>
      <c r="R388" s="51"/>
      <c r="S388" s="51"/>
      <c r="T388" s="51"/>
      <c r="U388" s="55"/>
      <c r="V388" s="53" t="str">
        <f t="shared" si="36"/>
        <v/>
      </c>
      <c r="W388" s="44"/>
      <c r="X388" t="s">
        <v>28</v>
      </c>
    </row>
    <row r="389" spans="2:24">
      <c r="B389" s="31" t="str">
        <f t="shared" si="37"/>
        <v/>
      </c>
      <c r="C389" s="31" t="str">
        <f t="shared" si="38"/>
        <v/>
      </c>
      <c r="D389" s="31" t="str">
        <f t="shared" si="33"/>
        <v>Y</v>
      </c>
      <c r="E389" s="31">
        <f t="shared" si="34"/>
        <v>0</v>
      </c>
      <c r="F389" s="32" t="str">
        <f t="shared" si="35"/>
        <v/>
      </c>
      <c r="G389" s="33" t="str">
        <f ca="1">IF(OR(P389=$N$2,P389=$N$3),IF(F389=ReleaseProgress!$G$2,0,IF(F389&gt;ReleaseProgress!$G$2,1,-1)),"")</f>
        <v/>
      </c>
      <c r="H389" s="34" t="s">
        <v>447</v>
      </c>
      <c r="I389" s="45"/>
      <c r="J389" s="46"/>
      <c r="K389" s="46"/>
      <c r="L389" s="47"/>
      <c r="M389" s="47"/>
      <c r="N389" s="54"/>
      <c r="O389" s="49"/>
      <c r="P389" s="50"/>
      <c r="Q389" s="51"/>
      <c r="R389" s="51"/>
      <c r="S389" s="51"/>
      <c r="T389" s="51"/>
      <c r="U389" s="55"/>
      <c r="V389" s="53" t="str">
        <f t="shared" si="36"/>
        <v/>
      </c>
      <c r="W389" s="44"/>
      <c r="X389" t="s">
        <v>28</v>
      </c>
    </row>
    <row r="390" spans="2:24">
      <c r="B390" s="31" t="str">
        <f t="shared" si="37"/>
        <v/>
      </c>
      <c r="C390" s="31" t="str">
        <f t="shared" si="38"/>
        <v/>
      </c>
      <c r="D390" s="31" t="str">
        <f t="shared" si="33"/>
        <v>Y</v>
      </c>
      <c r="E390" s="31">
        <f t="shared" si="34"/>
        <v>0</v>
      </c>
      <c r="F390" s="32" t="str">
        <f t="shared" si="35"/>
        <v/>
      </c>
      <c r="G390" s="33" t="str">
        <f ca="1">IF(OR(P390=$N$2,P390=$N$3),IF(F390=ReleaseProgress!$G$2,0,IF(F390&gt;ReleaseProgress!$G$2,1,-1)),"")</f>
        <v/>
      </c>
      <c r="H390" s="34" t="s">
        <v>448</v>
      </c>
      <c r="I390" s="45"/>
      <c r="J390" s="46"/>
      <c r="K390" s="46"/>
      <c r="L390" s="47"/>
      <c r="M390" s="47"/>
      <c r="N390" s="54"/>
      <c r="O390" s="49"/>
      <c r="P390" s="50"/>
      <c r="Q390" s="51"/>
      <c r="R390" s="51"/>
      <c r="S390" s="51"/>
      <c r="T390" s="51"/>
      <c r="U390" s="55"/>
      <c r="V390" s="53" t="str">
        <f t="shared" si="36"/>
        <v/>
      </c>
      <c r="W390" s="44"/>
      <c r="X390" t="s">
        <v>28</v>
      </c>
    </row>
    <row r="391" spans="2:24">
      <c r="B391" s="31" t="str">
        <f t="shared" si="37"/>
        <v/>
      </c>
      <c r="C391" s="31" t="str">
        <f t="shared" si="38"/>
        <v/>
      </c>
      <c r="D391" s="31" t="str">
        <f t="shared" si="33"/>
        <v>Y</v>
      </c>
      <c r="E391" s="31">
        <f t="shared" si="34"/>
        <v>0</v>
      </c>
      <c r="F391" s="32" t="str">
        <f t="shared" si="35"/>
        <v/>
      </c>
      <c r="G391" s="33" t="str">
        <f ca="1">IF(OR(P391=$N$2,P391=$N$3),IF(F391=ReleaseProgress!$G$2,0,IF(F391&gt;ReleaseProgress!$G$2,1,-1)),"")</f>
        <v/>
      </c>
      <c r="H391" s="34" t="s">
        <v>449</v>
      </c>
      <c r="I391" s="45"/>
      <c r="J391" s="46"/>
      <c r="K391" s="46"/>
      <c r="L391" s="47"/>
      <c r="M391" s="47"/>
      <c r="N391" s="54"/>
      <c r="O391" s="49"/>
      <c r="P391" s="50"/>
      <c r="Q391" s="51"/>
      <c r="R391" s="51"/>
      <c r="S391" s="51"/>
      <c r="T391" s="51"/>
      <c r="U391" s="55"/>
      <c r="V391" s="53" t="str">
        <f t="shared" si="36"/>
        <v/>
      </c>
      <c r="W391" s="44"/>
      <c r="X391" t="s">
        <v>28</v>
      </c>
    </row>
    <row r="392" spans="2:24">
      <c r="B392" s="31" t="str">
        <f t="shared" si="37"/>
        <v/>
      </c>
      <c r="C392" s="31" t="str">
        <f t="shared" si="38"/>
        <v/>
      </c>
      <c r="D392" s="31" t="str">
        <f t="shared" si="33"/>
        <v>Y</v>
      </c>
      <c r="E392" s="31">
        <f t="shared" si="34"/>
        <v>0</v>
      </c>
      <c r="F392" s="32" t="str">
        <f t="shared" si="35"/>
        <v/>
      </c>
      <c r="G392" s="33" t="str">
        <f ca="1">IF(OR(P392=$N$2,P392=$N$3),IF(F392=ReleaseProgress!$G$2,0,IF(F392&gt;ReleaseProgress!$G$2,1,-1)),"")</f>
        <v/>
      </c>
      <c r="H392" s="34" t="s">
        <v>450</v>
      </c>
      <c r="I392" s="45"/>
      <c r="J392" s="46"/>
      <c r="K392" s="46"/>
      <c r="L392" s="47"/>
      <c r="M392" s="47"/>
      <c r="N392" s="54"/>
      <c r="O392" s="49"/>
      <c r="P392" s="50"/>
      <c r="Q392" s="51"/>
      <c r="R392" s="51"/>
      <c r="S392" s="51"/>
      <c r="T392" s="51"/>
      <c r="U392" s="55"/>
      <c r="V392" s="53" t="str">
        <f t="shared" si="36"/>
        <v/>
      </c>
      <c r="W392" s="44"/>
      <c r="X392" t="s">
        <v>28</v>
      </c>
    </row>
    <row r="393" spans="2:24">
      <c r="B393" s="31" t="str">
        <f t="shared" si="37"/>
        <v/>
      </c>
      <c r="C393" s="31" t="str">
        <f t="shared" si="38"/>
        <v/>
      </c>
      <c r="D393" s="31" t="str">
        <f t="shared" si="33"/>
        <v>Y</v>
      </c>
      <c r="E393" s="31">
        <f t="shared" si="34"/>
        <v>0</v>
      </c>
      <c r="F393" s="32" t="str">
        <f t="shared" si="35"/>
        <v/>
      </c>
      <c r="G393" s="33" t="str">
        <f ca="1">IF(OR(P393=$N$2,P393=$N$3),IF(F393=ReleaseProgress!$G$2,0,IF(F393&gt;ReleaseProgress!$G$2,1,-1)),"")</f>
        <v/>
      </c>
      <c r="H393" s="34" t="s">
        <v>451</v>
      </c>
      <c r="I393" s="45"/>
      <c r="J393" s="46"/>
      <c r="K393" s="46"/>
      <c r="L393" s="47"/>
      <c r="M393" s="47"/>
      <c r="N393" s="54"/>
      <c r="O393" s="49"/>
      <c r="P393" s="50"/>
      <c r="Q393" s="51"/>
      <c r="R393" s="51"/>
      <c r="S393" s="51"/>
      <c r="T393" s="51"/>
      <c r="U393" s="55"/>
      <c r="V393" s="53" t="str">
        <f t="shared" si="36"/>
        <v/>
      </c>
      <c r="W393" s="44"/>
      <c r="X393" t="s">
        <v>28</v>
      </c>
    </row>
    <row r="394" spans="2:24">
      <c r="B394" s="31" t="str">
        <f t="shared" si="37"/>
        <v/>
      </c>
      <c r="C394" s="31" t="str">
        <f t="shared" si="38"/>
        <v/>
      </c>
      <c r="D394" s="31" t="str">
        <f t="shared" si="33"/>
        <v>Y</v>
      </c>
      <c r="E394" s="31">
        <f t="shared" si="34"/>
        <v>0</v>
      </c>
      <c r="F394" s="32" t="str">
        <f t="shared" si="35"/>
        <v/>
      </c>
      <c r="G394" s="33" t="str">
        <f ca="1">IF(OR(P394=$N$2,P394=$N$3),IF(F394=ReleaseProgress!$G$2,0,IF(F394&gt;ReleaseProgress!$G$2,1,-1)),"")</f>
        <v/>
      </c>
      <c r="H394" s="34" t="s">
        <v>452</v>
      </c>
      <c r="I394" s="45"/>
      <c r="J394" s="46"/>
      <c r="K394" s="46"/>
      <c r="L394" s="47"/>
      <c r="M394" s="47"/>
      <c r="N394" s="54"/>
      <c r="O394" s="49"/>
      <c r="P394" s="50"/>
      <c r="Q394" s="51"/>
      <c r="R394" s="51"/>
      <c r="S394" s="51"/>
      <c r="T394" s="51"/>
      <c r="U394" s="55"/>
      <c r="V394" s="53" t="str">
        <f t="shared" si="36"/>
        <v/>
      </c>
      <c r="W394" s="44"/>
      <c r="X394" t="s">
        <v>28</v>
      </c>
    </row>
    <row r="395" spans="2:24">
      <c r="B395" s="31" t="str">
        <f t="shared" si="37"/>
        <v/>
      </c>
      <c r="C395" s="31" t="str">
        <f t="shared" si="38"/>
        <v/>
      </c>
      <c r="D395" s="31" t="str">
        <f t="shared" si="33"/>
        <v>Y</v>
      </c>
      <c r="E395" s="31">
        <f t="shared" si="34"/>
        <v>0</v>
      </c>
      <c r="F395" s="32" t="str">
        <f t="shared" si="35"/>
        <v/>
      </c>
      <c r="G395" s="33" t="str">
        <f ca="1">IF(OR(P395=$N$2,P395=$N$3),IF(F395=ReleaseProgress!$G$2,0,IF(F395&gt;ReleaseProgress!$G$2,1,-1)),"")</f>
        <v/>
      </c>
      <c r="H395" s="34" t="s">
        <v>453</v>
      </c>
      <c r="I395" s="45"/>
      <c r="J395" s="46"/>
      <c r="K395" s="46"/>
      <c r="L395" s="47"/>
      <c r="M395" s="47"/>
      <c r="N395" s="54"/>
      <c r="O395" s="49"/>
      <c r="P395" s="50"/>
      <c r="Q395" s="51"/>
      <c r="R395" s="51"/>
      <c r="S395" s="51"/>
      <c r="T395" s="51"/>
      <c r="U395" s="55"/>
      <c r="V395" s="53" t="str">
        <f t="shared" si="36"/>
        <v/>
      </c>
      <c r="W395" s="44"/>
      <c r="X395" t="s">
        <v>28</v>
      </c>
    </row>
    <row r="396" spans="2:24">
      <c r="B396" s="31" t="str">
        <f t="shared" si="37"/>
        <v/>
      </c>
      <c r="C396" s="31" t="str">
        <f t="shared" si="38"/>
        <v/>
      </c>
      <c r="D396" s="31" t="str">
        <f t="shared" ref="D396:D459" si="39">IF(OR(P396=Not_started,P396=In_progress),"N",IF(OR(P396=N_A,P396=Suspended,P396=Canceled),"","Y"))</f>
        <v>Y</v>
      </c>
      <c r="E396" s="31">
        <f t="shared" ref="E396:E459" si="40">IF(OR(P396=Not_started,P396=In_progress,P396=Applied,P396=Closed),1,0)</f>
        <v>0</v>
      </c>
      <c r="F396" s="32" t="str">
        <f t="shared" ref="F396:F459" si="41">IFERROR(IF(P396=Backlog,"",IF(O396="",B396,IF(WEEKNUM(O396)&lt;10,VALUE(CONCATENATE(YEAR(O396),"0",WEEKNUM(O396))),VALUE(CONCATENATE(YEAR(O396),WEEKNUM(O396)))))),"date? &gt;&gt;")</f>
        <v/>
      </c>
      <c r="G396" s="33" t="str">
        <f ca="1">IF(OR(P396=$N$2,P396=$N$3),IF(F396=ReleaseProgress!$G$2,0,IF(F396&gt;ReleaseProgress!$G$2,1,-1)),"")</f>
        <v/>
      </c>
      <c r="H396" s="34" t="s">
        <v>454</v>
      </c>
      <c r="I396" s="45"/>
      <c r="J396" s="46"/>
      <c r="K396" s="46"/>
      <c r="L396" s="47"/>
      <c r="M396" s="47"/>
      <c r="N396" s="54"/>
      <c r="O396" s="49"/>
      <c r="P396" s="50"/>
      <c r="Q396" s="51"/>
      <c r="R396" s="51"/>
      <c r="S396" s="51"/>
      <c r="T396" s="51"/>
      <c r="U396" s="55"/>
      <c r="V396" s="53" t="str">
        <f t="shared" ref="V396:V459" si="42">IF(ISERROR(VLOOKUP(K396,LB_PROJECTS,2,FALSE)),"",VLOOKUP(K396,LB_PROJECTS,2,FALSE))</f>
        <v/>
      </c>
      <c r="W396" s="44"/>
      <c r="X396" t="s">
        <v>28</v>
      </c>
    </row>
    <row r="397" spans="2:24">
      <c r="B397" s="31" t="str">
        <f t="shared" ref="B397:B460" si="43">IF(N397="","",IF(WEEKNUM(N397)&lt;10,VALUE(CONCATENATE(YEAR(N397),"0",WEEKNUM(N397))),VALUE(CONCATENATE(YEAR(N397),WEEKNUM(N397)))))</f>
        <v/>
      </c>
      <c r="C397" s="31" t="str">
        <f t="shared" ref="C397:C460" si="44">IF(Q397="","",IF(WEEKNUM(Q397)&lt;10,VALUE(CONCATENATE(YEAR(Q397),"0",WEEKNUM(Q397))),VALUE(CONCATENATE(YEAR(Q397),WEEKNUM(Q397)))))</f>
        <v/>
      </c>
      <c r="D397" s="31" t="str">
        <f t="shared" si="39"/>
        <v>Y</v>
      </c>
      <c r="E397" s="31">
        <f t="shared" si="40"/>
        <v>0</v>
      </c>
      <c r="F397" s="32" t="str">
        <f t="shared" si="41"/>
        <v/>
      </c>
      <c r="G397" s="33" t="str">
        <f ca="1">IF(OR(P397=$N$2,P397=$N$3),IF(F397=ReleaseProgress!$G$2,0,IF(F397&gt;ReleaseProgress!$G$2,1,-1)),"")</f>
        <v/>
      </c>
      <c r="H397" s="34" t="s">
        <v>455</v>
      </c>
      <c r="I397" s="45"/>
      <c r="J397" s="46"/>
      <c r="K397" s="46"/>
      <c r="L397" s="47"/>
      <c r="M397" s="47"/>
      <c r="N397" s="54"/>
      <c r="O397" s="49"/>
      <c r="P397" s="50"/>
      <c r="Q397" s="51"/>
      <c r="R397" s="51"/>
      <c r="S397" s="51"/>
      <c r="T397" s="51"/>
      <c r="U397" s="55"/>
      <c r="V397" s="53" t="str">
        <f t="shared" si="42"/>
        <v/>
      </c>
      <c r="W397" s="44"/>
      <c r="X397" t="s">
        <v>28</v>
      </c>
    </row>
    <row r="398" spans="2:24">
      <c r="B398" s="31" t="str">
        <f t="shared" si="43"/>
        <v/>
      </c>
      <c r="C398" s="31" t="str">
        <f t="shared" si="44"/>
        <v/>
      </c>
      <c r="D398" s="31" t="str">
        <f t="shared" si="39"/>
        <v>Y</v>
      </c>
      <c r="E398" s="31">
        <f t="shared" si="40"/>
        <v>0</v>
      </c>
      <c r="F398" s="32" t="str">
        <f t="shared" si="41"/>
        <v/>
      </c>
      <c r="G398" s="33" t="str">
        <f ca="1">IF(OR(P398=$N$2,P398=$N$3),IF(F398=ReleaseProgress!$G$2,0,IF(F398&gt;ReleaseProgress!$G$2,1,-1)),"")</f>
        <v/>
      </c>
      <c r="H398" s="34" t="s">
        <v>456</v>
      </c>
      <c r="I398" s="45"/>
      <c r="J398" s="46"/>
      <c r="K398" s="46"/>
      <c r="L398" s="47"/>
      <c r="M398" s="47"/>
      <c r="N398" s="54"/>
      <c r="O398" s="49"/>
      <c r="P398" s="50"/>
      <c r="Q398" s="51"/>
      <c r="R398" s="51"/>
      <c r="S398" s="51"/>
      <c r="T398" s="51"/>
      <c r="U398" s="55"/>
      <c r="V398" s="53" t="str">
        <f t="shared" si="42"/>
        <v/>
      </c>
      <c r="W398" s="44"/>
      <c r="X398" t="s">
        <v>28</v>
      </c>
    </row>
    <row r="399" spans="2:24">
      <c r="B399" s="31" t="str">
        <f t="shared" si="43"/>
        <v/>
      </c>
      <c r="C399" s="31" t="str">
        <f t="shared" si="44"/>
        <v/>
      </c>
      <c r="D399" s="31" t="str">
        <f t="shared" si="39"/>
        <v>Y</v>
      </c>
      <c r="E399" s="31">
        <f t="shared" si="40"/>
        <v>0</v>
      </c>
      <c r="F399" s="32" t="str">
        <f t="shared" si="41"/>
        <v/>
      </c>
      <c r="G399" s="33" t="str">
        <f ca="1">IF(OR(P399=$N$2,P399=$N$3),IF(F399=ReleaseProgress!$G$2,0,IF(F399&gt;ReleaseProgress!$G$2,1,-1)),"")</f>
        <v/>
      </c>
      <c r="H399" s="34" t="s">
        <v>457</v>
      </c>
      <c r="I399" s="45"/>
      <c r="J399" s="46"/>
      <c r="K399" s="46"/>
      <c r="L399" s="47"/>
      <c r="M399" s="47"/>
      <c r="N399" s="54"/>
      <c r="O399" s="49"/>
      <c r="P399" s="50"/>
      <c r="Q399" s="51"/>
      <c r="R399" s="51"/>
      <c r="S399" s="51"/>
      <c r="T399" s="51"/>
      <c r="U399" s="55"/>
      <c r="V399" s="53" t="str">
        <f t="shared" si="42"/>
        <v/>
      </c>
      <c r="W399" s="44"/>
      <c r="X399" t="s">
        <v>28</v>
      </c>
    </row>
    <row r="400" spans="2:24">
      <c r="B400" s="31" t="str">
        <f t="shared" si="43"/>
        <v/>
      </c>
      <c r="C400" s="31" t="str">
        <f t="shared" si="44"/>
        <v/>
      </c>
      <c r="D400" s="31" t="str">
        <f t="shared" si="39"/>
        <v>Y</v>
      </c>
      <c r="E400" s="31">
        <f t="shared" si="40"/>
        <v>0</v>
      </c>
      <c r="F400" s="32" t="str">
        <f t="shared" si="41"/>
        <v/>
      </c>
      <c r="G400" s="33" t="str">
        <f ca="1">IF(OR(P400=$N$2,P400=$N$3),IF(F400=ReleaseProgress!$G$2,0,IF(F400&gt;ReleaseProgress!$G$2,1,-1)),"")</f>
        <v/>
      </c>
      <c r="H400" s="34" t="s">
        <v>458</v>
      </c>
      <c r="I400" s="45"/>
      <c r="J400" s="46"/>
      <c r="K400" s="46"/>
      <c r="L400" s="47"/>
      <c r="M400" s="47"/>
      <c r="N400" s="54"/>
      <c r="O400" s="49"/>
      <c r="P400" s="50"/>
      <c r="Q400" s="51"/>
      <c r="R400" s="51"/>
      <c r="S400" s="51"/>
      <c r="T400" s="51"/>
      <c r="U400" s="55"/>
      <c r="V400" s="53" t="str">
        <f t="shared" si="42"/>
        <v/>
      </c>
      <c r="W400" s="44"/>
      <c r="X400" t="s">
        <v>28</v>
      </c>
    </row>
    <row r="401" spans="2:24">
      <c r="B401" s="31" t="str">
        <f t="shared" si="43"/>
        <v/>
      </c>
      <c r="C401" s="31" t="str">
        <f t="shared" si="44"/>
        <v/>
      </c>
      <c r="D401" s="31" t="str">
        <f t="shared" si="39"/>
        <v>Y</v>
      </c>
      <c r="E401" s="31">
        <f t="shared" si="40"/>
        <v>0</v>
      </c>
      <c r="F401" s="32" t="str">
        <f t="shared" si="41"/>
        <v/>
      </c>
      <c r="G401" s="33" t="str">
        <f ca="1">IF(OR(P401=$N$2,P401=$N$3),IF(F401=ReleaseProgress!$G$2,0,IF(F401&gt;ReleaseProgress!$G$2,1,-1)),"")</f>
        <v/>
      </c>
      <c r="H401" s="34" t="s">
        <v>459</v>
      </c>
      <c r="I401" s="45"/>
      <c r="J401" s="46"/>
      <c r="K401" s="46"/>
      <c r="L401" s="47"/>
      <c r="M401" s="47"/>
      <c r="N401" s="54"/>
      <c r="O401" s="49"/>
      <c r="P401" s="50"/>
      <c r="Q401" s="51"/>
      <c r="R401" s="51"/>
      <c r="S401" s="51"/>
      <c r="T401" s="51"/>
      <c r="U401" s="55"/>
      <c r="V401" s="53" t="str">
        <f t="shared" si="42"/>
        <v/>
      </c>
      <c r="W401" s="44"/>
      <c r="X401" t="s">
        <v>28</v>
      </c>
    </row>
    <row r="402" spans="2:24">
      <c r="B402" s="31" t="str">
        <f t="shared" si="43"/>
        <v/>
      </c>
      <c r="C402" s="31" t="str">
        <f t="shared" si="44"/>
        <v/>
      </c>
      <c r="D402" s="31" t="str">
        <f t="shared" si="39"/>
        <v>Y</v>
      </c>
      <c r="E402" s="31">
        <f t="shared" si="40"/>
        <v>0</v>
      </c>
      <c r="F402" s="32" t="str">
        <f t="shared" si="41"/>
        <v/>
      </c>
      <c r="G402" s="33" t="str">
        <f ca="1">IF(OR(P402=$N$2,P402=$N$3),IF(F402=ReleaseProgress!$G$2,0,IF(F402&gt;ReleaseProgress!$G$2,1,-1)),"")</f>
        <v/>
      </c>
      <c r="H402" s="34" t="s">
        <v>460</v>
      </c>
      <c r="I402" s="45"/>
      <c r="J402" s="46"/>
      <c r="K402" s="46"/>
      <c r="L402" s="47"/>
      <c r="M402" s="47"/>
      <c r="N402" s="54"/>
      <c r="O402" s="49"/>
      <c r="P402" s="50"/>
      <c r="Q402" s="51"/>
      <c r="R402" s="51"/>
      <c r="S402" s="51"/>
      <c r="T402" s="51"/>
      <c r="U402" s="55"/>
      <c r="V402" s="53" t="str">
        <f t="shared" si="42"/>
        <v/>
      </c>
      <c r="W402" s="44"/>
      <c r="X402" t="s">
        <v>28</v>
      </c>
    </row>
    <row r="403" spans="2:24">
      <c r="B403" s="31" t="str">
        <f t="shared" si="43"/>
        <v/>
      </c>
      <c r="C403" s="31" t="str">
        <f t="shared" si="44"/>
        <v/>
      </c>
      <c r="D403" s="31" t="str">
        <f t="shared" si="39"/>
        <v>Y</v>
      </c>
      <c r="E403" s="31">
        <f t="shared" si="40"/>
        <v>0</v>
      </c>
      <c r="F403" s="32" t="str">
        <f t="shared" si="41"/>
        <v/>
      </c>
      <c r="G403" s="33" t="str">
        <f ca="1">IF(OR(P403=$N$2,P403=$N$3),IF(F403=ReleaseProgress!$G$2,0,IF(F403&gt;ReleaseProgress!$G$2,1,-1)),"")</f>
        <v/>
      </c>
      <c r="H403" s="34" t="s">
        <v>461</v>
      </c>
      <c r="I403" s="45"/>
      <c r="J403" s="46"/>
      <c r="K403" s="46"/>
      <c r="L403" s="47"/>
      <c r="M403" s="47"/>
      <c r="N403" s="54"/>
      <c r="O403" s="49"/>
      <c r="P403" s="50"/>
      <c r="Q403" s="51"/>
      <c r="R403" s="51"/>
      <c r="S403" s="51"/>
      <c r="T403" s="51"/>
      <c r="U403" s="55"/>
      <c r="V403" s="53" t="str">
        <f t="shared" si="42"/>
        <v/>
      </c>
      <c r="W403" s="44"/>
      <c r="X403" t="s">
        <v>28</v>
      </c>
    </row>
    <row r="404" spans="2:24">
      <c r="B404" s="31" t="str">
        <f t="shared" si="43"/>
        <v/>
      </c>
      <c r="C404" s="31" t="str">
        <f t="shared" si="44"/>
        <v/>
      </c>
      <c r="D404" s="31" t="str">
        <f t="shared" si="39"/>
        <v>Y</v>
      </c>
      <c r="E404" s="31">
        <f t="shared" si="40"/>
        <v>0</v>
      </c>
      <c r="F404" s="32" t="str">
        <f t="shared" si="41"/>
        <v/>
      </c>
      <c r="G404" s="33" t="str">
        <f ca="1">IF(OR(P404=$N$2,P404=$N$3),IF(F404=ReleaseProgress!$G$2,0,IF(F404&gt;ReleaseProgress!$G$2,1,-1)),"")</f>
        <v/>
      </c>
      <c r="H404" s="34" t="s">
        <v>462</v>
      </c>
      <c r="I404" s="45"/>
      <c r="J404" s="46"/>
      <c r="K404" s="46"/>
      <c r="L404" s="47"/>
      <c r="M404" s="47"/>
      <c r="N404" s="54"/>
      <c r="O404" s="49"/>
      <c r="P404" s="50"/>
      <c r="Q404" s="51"/>
      <c r="R404" s="51"/>
      <c r="S404" s="51"/>
      <c r="T404" s="51"/>
      <c r="U404" s="55"/>
      <c r="V404" s="53" t="str">
        <f t="shared" si="42"/>
        <v/>
      </c>
      <c r="W404" s="44"/>
      <c r="X404" t="s">
        <v>28</v>
      </c>
    </row>
    <row r="405" spans="2:24">
      <c r="B405" s="31" t="str">
        <f t="shared" si="43"/>
        <v/>
      </c>
      <c r="C405" s="31" t="str">
        <f t="shared" si="44"/>
        <v/>
      </c>
      <c r="D405" s="31" t="str">
        <f t="shared" si="39"/>
        <v>Y</v>
      </c>
      <c r="E405" s="31">
        <f t="shared" si="40"/>
        <v>0</v>
      </c>
      <c r="F405" s="32" t="str">
        <f t="shared" si="41"/>
        <v/>
      </c>
      <c r="G405" s="33" t="str">
        <f ca="1">IF(OR(P405=$N$2,P405=$N$3),IF(F405=ReleaseProgress!$G$2,0,IF(F405&gt;ReleaseProgress!$G$2,1,-1)),"")</f>
        <v/>
      </c>
      <c r="H405" s="34" t="s">
        <v>463</v>
      </c>
      <c r="I405" s="45"/>
      <c r="J405" s="46"/>
      <c r="K405" s="46"/>
      <c r="L405" s="47"/>
      <c r="M405" s="47"/>
      <c r="N405" s="54"/>
      <c r="O405" s="49"/>
      <c r="P405" s="50"/>
      <c r="Q405" s="51"/>
      <c r="R405" s="51"/>
      <c r="S405" s="51"/>
      <c r="T405" s="51"/>
      <c r="U405" s="55"/>
      <c r="V405" s="53" t="str">
        <f t="shared" si="42"/>
        <v/>
      </c>
      <c r="W405" s="44"/>
      <c r="X405" t="s">
        <v>28</v>
      </c>
    </row>
    <row r="406" spans="2:24">
      <c r="B406" s="31" t="str">
        <f t="shared" si="43"/>
        <v/>
      </c>
      <c r="C406" s="31" t="str">
        <f t="shared" si="44"/>
        <v/>
      </c>
      <c r="D406" s="31" t="str">
        <f t="shared" si="39"/>
        <v>Y</v>
      </c>
      <c r="E406" s="31">
        <f t="shared" si="40"/>
        <v>0</v>
      </c>
      <c r="F406" s="32" t="str">
        <f t="shared" si="41"/>
        <v/>
      </c>
      <c r="G406" s="33" t="str">
        <f ca="1">IF(OR(P406=$N$2,P406=$N$3),IF(F406=ReleaseProgress!$G$2,0,IF(F406&gt;ReleaseProgress!$G$2,1,-1)),"")</f>
        <v/>
      </c>
      <c r="H406" s="34" t="s">
        <v>464</v>
      </c>
      <c r="I406" s="45"/>
      <c r="J406" s="46"/>
      <c r="K406" s="46"/>
      <c r="L406" s="47"/>
      <c r="M406" s="47"/>
      <c r="N406" s="54"/>
      <c r="O406" s="49"/>
      <c r="P406" s="50"/>
      <c r="Q406" s="51"/>
      <c r="R406" s="51"/>
      <c r="S406" s="51"/>
      <c r="T406" s="51"/>
      <c r="U406" s="55"/>
      <c r="V406" s="53" t="str">
        <f t="shared" si="42"/>
        <v/>
      </c>
      <c r="W406" s="44"/>
      <c r="X406" t="s">
        <v>28</v>
      </c>
    </row>
    <row r="407" spans="2:24">
      <c r="B407" s="31" t="str">
        <f t="shared" si="43"/>
        <v/>
      </c>
      <c r="C407" s="31" t="str">
        <f t="shared" si="44"/>
        <v/>
      </c>
      <c r="D407" s="31" t="str">
        <f t="shared" si="39"/>
        <v>Y</v>
      </c>
      <c r="E407" s="31">
        <f t="shared" si="40"/>
        <v>0</v>
      </c>
      <c r="F407" s="32" t="str">
        <f t="shared" si="41"/>
        <v/>
      </c>
      <c r="G407" s="33" t="str">
        <f ca="1">IF(OR(P407=$N$2,P407=$N$3),IF(F407=ReleaseProgress!$G$2,0,IF(F407&gt;ReleaseProgress!$G$2,1,-1)),"")</f>
        <v/>
      </c>
      <c r="H407" s="34" t="s">
        <v>465</v>
      </c>
      <c r="I407" s="45"/>
      <c r="J407" s="46"/>
      <c r="K407" s="46"/>
      <c r="L407" s="47"/>
      <c r="M407" s="47"/>
      <c r="N407" s="54"/>
      <c r="O407" s="49"/>
      <c r="P407" s="50"/>
      <c r="Q407" s="51"/>
      <c r="R407" s="51"/>
      <c r="S407" s="51"/>
      <c r="T407" s="51"/>
      <c r="U407" s="55"/>
      <c r="V407" s="53" t="str">
        <f t="shared" si="42"/>
        <v/>
      </c>
      <c r="W407" s="44"/>
      <c r="X407" t="s">
        <v>28</v>
      </c>
    </row>
    <row r="408" spans="2:24">
      <c r="B408" s="31" t="str">
        <f t="shared" si="43"/>
        <v/>
      </c>
      <c r="C408" s="31" t="str">
        <f t="shared" si="44"/>
        <v/>
      </c>
      <c r="D408" s="31" t="str">
        <f t="shared" si="39"/>
        <v>Y</v>
      </c>
      <c r="E408" s="31">
        <f t="shared" si="40"/>
        <v>0</v>
      </c>
      <c r="F408" s="32" t="str">
        <f t="shared" si="41"/>
        <v/>
      </c>
      <c r="G408" s="33" t="str">
        <f ca="1">IF(OR(P408=$N$2,P408=$N$3),IF(F408=ReleaseProgress!$G$2,0,IF(F408&gt;ReleaseProgress!$G$2,1,-1)),"")</f>
        <v/>
      </c>
      <c r="H408" s="34" t="s">
        <v>466</v>
      </c>
      <c r="I408" s="45"/>
      <c r="J408" s="46"/>
      <c r="K408" s="46"/>
      <c r="L408" s="47"/>
      <c r="M408" s="47"/>
      <c r="N408" s="54"/>
      <c r="O408" s="49"/>
      <c r="P408" s="50"/>
      <c r="Q408" s="51"/>
      <c r="R408" s="51"/>
      <c r="S408" s="51"/>
      <c r="T408" s="51"/>
      <c r="U408" s="55"/>
      <c r="V408" s="53" t="str">
        <f t="shared" si="42"/>
        <v/>
      </c>
      <c r="W408" s="44"/>
      <c r="X408" t="s">
        <v>28</v>
      </c>
    </row>
    <row r="409" spans="2:24">
      <c r="B409" s="31" t="str">
        <f t="shared" si="43"/>
        <v/>
      </c>
      <c r="C409" s="31" t="str">
        <f t="shared" si="44"/>
        <v/>
      </c>
      <c r="D409" s="31" t="str">
        <f t="shared" si="39"/>
        <v>Y</v>
      </c>
      <c r="E409" s="31">
        <f t="shared" si="40"/>
        <v>0</v>
      </c>
      <c r="F409" s="32" t="str">
        <f t="shared" si="41"/>
        <v/>
      </c>
      <c r="G409" s="33" t="str">
        <f ca="1">IF(OR(P409=$N$2,P409=$N$3),IF(F409=ReleaseProgress!$G$2,0,IF(F409&gt;ReleaseProgress!$G$2,1,-1)),"")</f>
        <v/>
      </c>
      <c r="H409" s="34" t="s">
        <v>467</v>
      </c>
      <c r="I409" s="45"/>
      <c r="J409" s="46"/>
      <c r="K409" s="46"/>
      <c r="L409" s="47"/>
      <c r="M409" s="47"/>
      <c r="N409" s="54"/>
      <c r="O409" s="49"/>
      <c r="P409" s="50"/>
      <c r="Q409" s="51"/>
      <c r="R409" s="51"/>
      <c r="S409" s="51"/>
      <c r="T409" s="51"/>
      <c r="U409" s="55"/>
      <c r="V409" s="53" t="str">
        <f t="shared" si="42"/>
        <v/>
      </c>
      <c r="W409" s="44"/>
      <c r="X409" t="s">
        <v>28</v>
      </c>
    </row>
    <row r="410" spans="2:24">
      <c r="B410" s="31" t="str">
        <f t="shared" si="43"/>
        <v/>
      </c>
      <c r="C410" s="31" t="str">
        <f t="shared" si="44"/>
        <v/>
      </c>
      <c r="D410" s="31" t="str">
        <f t="shared" si="39"/>
        <v>Y</v>
      </c>
      <c r="E410" s="31">
        <f t="shared" si="40"/>
        <v>0</v>
      </c>
      <c r="F410" s="32" t="str">
        <f t="shared" si="41"/>
        <v/>
      </c>
      <c r="G410" s="33" t="str">
        <f ca="1">IF(OR(P410=$N$2,P410=$N$3),IF(F410=ReleaseProgress!$G$2,0,IF(F410&gt;ReleaseProgress!$G$2,1,-1)),"")</f>
        <v/>
      </c>
      <c r="H410" s="34" t="s">
        <v>468</v>
      </c>
      <c r="I410" s="45"/>
      <c r="J410" s="46"/>
      <c r="K410" s="46"/>
      <c r="L410" s="47"/>
      <c r="M410" s="47"/>
      <c r="N410" s="54"/>
      <c r="O410" s="49"/>
      <c r="P410" s="50"/>
      <c r="Q410" s="51"/>
      <c r="R410" s="51"/>
      <c r="S410" s="51"/>
      <c r="T410" s="51"/>
      <c r="U410" s="55"/>
      <c r="V410" s="53" t="str">
        <f t="shared" si="42"/>
        <v/>
      </c>
      <c r="W410" s="44"/>
      <c r="X410" t="s">
        <v>28</v>
      </c>
    </row>
    <row r="411" spans="2:24">
      <c r="B411" s="31" t="str">
        <f t="shared" si="43"/>
        <v/>
      </c>
      <c r="C411" s="31" t="str">
        <f t="shared" si="44"/>
        <v/>
      </c>
      <c r="D411" s="31" t="str">
        <f t="shared" si="39"/>
        <v>Y</v>
      </c>
      <c r="E411" s="31">
        <f t="shared" si="40"/>
        <v>0</v>
      </c>
      <c r="F411" s="32" t="str">
        <f t="shared" si="41"/>
        <v/>
      </c>
      <c r="G411" s="33" t="str">
        <f ca="1">IF(OR(P411=$N$2,P411=$N$3),IF(F411=ReleaseProgress!$G$2,0,IF(F411&gt;ReleaseProgress!$G$2,1,-1)),"")</f>
        <v/>
      </c>
      <c r="H411" s="34" t="s">
        <v>469</v>
      </c>
      <c r="I411" s="45"/>
      <c r="J411" s="46"/>
      <c r="K411" s="46"/>
      <c r="L411" s="47"/>
      <c r="M411" s="47"/>
      <c r="N411" s="54"/>
      <c r="O411" s="49"/>
      <c r="P411" s="50"/>
      <c r="Q411" s="51"/>
      <c r="R411" s="51"/>
      <c r="S411" s="51"/>
      <c r="T411" s="51"/>
      <c r="U411" s="55"/>
      <c r="V411" s="53" t="str">
        <f t="shared" si="42"/>
        <v/>
      </c>
      <c r="W411" s="44"/>
      <c r="X411" t="s">
        <v>28</v>
      </c>
    </row>
    <row r="412" spans="2:24">
      <c r="B412" s="31" t="str">
        <f t="shared" si="43"/>
        <v/>
      </c>
      <c r="C412" s="31" t="str">
        <f t="shared" si="44"/>
        <v/>
      </c>
      <c r="D412" s="31" t="str">
        <f t="shared" si="39"/>
        <v>Y</v>
      </c>
      <c r="E412" s="31">
        <f t="shared" si="40"/>
        <v>0</v>
      </c>
      <c r="F412" s="32" t="str">
        <f t="shared" si="41"/>
        <v/>
      </c>
      <c r="G412" s="33" t="str">
        <f ca="1">IF(OR(P412=$N$2,P412=$N$3),IF(F412=ReleaseProgress!$G$2,0,IF(F412&gt;ReleaseProgress!$G$2,1,-1)),"")</f>
        <v/>
      </c>
      <c r="H412" s="34" t="s">
        <v>470</v>
      </c>
      <c r="I412" s="45"/>
      <c r="J412" s="46"/>
      <c r="K412" s="46"/>
      <c r="L412" s="47"/>
      <c r="M412" s="47"/>
      <c r="N412" s="54"/>
      <c r="O412" s="49"/>
      <c r="P412" s="50"/>
      <c r="Q412" s="51"/>
      <c r="R412" s="51"/>
      <c r="S412" s="51"/>
      <c r="T412" s="51"/>
      <c r="U412" s="55"/>
      <c r="V412" s="53" t="str">
        <f t="shared" si="42"/>
        <v/>
      </c>
      <c r="W412" s="44"/>
      <c r="X412" t="s">
        <v>28</v>
      </c>
    </row>
    <row r="413" spans="2:24">
      <c r="B413" s="31" t="str">
        <f t="shared" si="43"/>
        <v/>
      </c>
      <c r="C413" s="31" t="str">
        <f t="shared" si="44"/>
        <v/>
      </c>
      <c r="D413" s="31" t="str">
        <f t="shared" si="39"/>
        <v>Y</v>
      </c>
      <c r="E413" s="31">
        <f t="shared" si="40"/>
        <v>0</v>
      </c>
      <c r="F413" s="32" t="str">
        <f t="shared" si="41"/>
        <v/>
      </c>
      <c r="G413" s="33" t="str">
        <f ca="1">IF(OR(P413=$N$2,P413=$N$3),IF(F413=ReleaseProgress!$G$2,0,IF(F413&gt;ReleaseProgress!$G$2,1,-1)),"")</f>
        <v/>
      </c>
      <c r="H413" s="34" t="s">
        <v>471</v>
      </c>
      <c r="I413" s="45"/>
      <c r="J413" s="46"/>
      <c r="K413" s="46"/>
      <c r="L413" s="47"/>
      <c r="M413" s="47"/>
      <c r="N413" s="54"/>
      <c r="O413" s="49"/>
      <c r="P413" s="50"/>
      <c r="Q413" s="51"/>
      <c r="R413" s="51"/>
      <c r="S413" s="51"/>
      <c r="T413" s="51"/>
      <c r="U413" s="55"/>
      <c r="V413" s="53" t="str">
        <f t="shared" si="42"/>
        <v/>
      </c>
      <c r="W413" s="44"/>
      <c r="X413" t="s">
        <v>28</v>
      </c>
    </row>
    <row r="414" spans="2:24">
      <c r="B414" s="31" t="str">
        <f t="shared" si="43"/>
        <v/>
      </c>
      <c r="C414" s="31" t="str">
        <f t="shared" si="44"/>
        <v/>
      </c>
      <c r="D414" s="31" t="str">
        <f t="shared" si="39"/>
        <v>Y</v>
      </c>
      <c r="E414" s="31">
        <f t="shared" si="40"/>
        <v>0</v>
      </c>
      <c r="F414" s="32" t="str">
        <f t="shared" si="41"/>
        <v/>
      </c>
      <c r="G414" s="33" t="str">
        <f ca="1">IF(OR(P414=$N$2,P414=$N$3),IF(F414=ReleaseProgress!$G$2,0,IF(F414&gt;ReleaseProgress!$G$2,1,-1)),"")</f>
        <v/>
      </c>
      <c r="H414" s="34" t="s">
        <v>472</v>
      </c>
      <c r="I414" s="45"/>
      <c r="J414" s="46"/>
      <c r="K414" s="46"/>
      <c r="L414" s="47"/>
      <c r="M414" s="47"/>
      <c r="N414" s="54"/>
      <c r="O414" s="49"/>
      <c r="P414" s="50"/>
      <c r="Q414" s="51"/>
      <c r="R414" s="51"/>
      <c r="S414" s="51"/>
      <c r="T414" s="51"/>
      <c r="U414" s="55"/>
      <c r="V414" s="53" t="str">
        <f t="shared" si="42"/>
        <v/>
      </c>
      <c r="W414" s="44"/>
      <c r="X414" t="s">
        <v>28</v>
      </c>
    </row>
    <row r="415" spans="2:24">
      <c r="B415" s="31" t="str">
        <f t="shared" si="43"/>
        <v/>
      </c>
      <c r="C415" s="31" t="str">
        <f t="shared" si="44"/>
        <v/>
      </c>
      <c r="D415" s="31" t="str">
        <f t="shared" si="39"/>
        <v>Y</v>
      </c>
      <c r="E415" s="31">
        <f t="shared" si="40"/>
        <v>0</v>
      </c>
      <c r="F415" s="32" t="str">
        <f t="shared" si="41"/>
        <v/>
      </c>
      <c r="G415" s="33" t="str">
        <f ca="1">IF(OR(P415=$N$2,P415=$N$3),IF(F415=ReleaseProgress!$G$2,0,IF(F415&gt;ReleaseProgress!$G$2,1,-1)),"")</f>
        <v/>
      </c>
      <c r="H415" s="34" t="s">
        <v>473</v>
      </c>
      <c r="I415" s="45"/>
      <c r="J415" s="46"/>
      <c r="K415" s="46"/>
      <c r="L415" s="47"/>
      <c r="M415" s="47"/>
      <c r="N415" s="54"/>
      <c r="O415" s="49"/>
      <c r="P415" s="50"/>
      <c r="Q415" s="51"/>
      <c r="R415" s="51"/>
      <c r="S415" s="51"/>
      <c r="T415" s="51"/>
      <c r="U415" s="55"/>
      <c r="V415" s="53" t="str">
        <f t="shared" si="42"/>
        <v/>
      </c>
      <c r="W415" s="44"/>
      <c r="X415" t="s">
        <v>28</v>
      </c>
    </row>
    <row r="416" spans="2:24">
      <c r="B416" s="31" t="str">
        <f t="shared" si="43"/>
        <v/>
      </c>
      <c r="C416" s="31" t="str">
        <f t="shared" si="44"/>
        <v/>
      </c>
      <c r="D416" s="31" t="str">
        <f t="shared" si="39"/>
        <v>Y</v>
      </c>
      <c r="E416" s="31">
        <f t="shared" si="40"/>
        <v>0</v>
      </c>
      <c r="F416" s="32" t="str">
        <f t="shared" si="41"/>
        <v/>
      </c>
      <c r="G416" s="33" t="str">
        <f ca="1">IF(OR(P416=$N$2,P416=$N$3),IF(F416=ReleaseProgress!$G$2,0,IF(F416&gt;ReleaseProgress!$G$2,1,-1)),"")</f>
        <v/>
      </c>
      <c r="H416" s="34" t="s">
        <v>474</v>
      </c>
      <c r="I416" s="45"/>
      <c r="J416" s="46"/>
      <c r="K416" s="46"/>
      <c r="L416" s="47"/>
      <c r="M416" s="47"/>
      <c r="N416" s="54"/>
      <c r="O416" s="49"/>
      <c r="P416" s="50"/>
      <c r="Q416" s="51"/>
      <c r="R416" s="51"/>
      <c r="S416" s="51"/>
      <c r="T416" s="51"/>
      <c r="U416" s="55"/>
      <c r="V416" s="53" t="str">
        <f t="shared" si="42"/>
        <v/>
      </c>
      <c r="W416" s="44"/>
      <c r="X416" t="s">
        <v>28</v>
      </c>
    </row>
    <row r="417" spans="2:24">
      <c r="B417" s="31" t="str">
        <f t="shared" si="43"/>
        <v/>
      </c>
      <c r="C417" s="31" t="str">
        <f t="shared" si="44"/>
        <v/>
      </c>
      <c r="D417" s="31" t="str">
        <f t="shared" si="39"/>
        <v>Y</v>
      </c>
      <c r="E417" s="31">
        <f t="shared" si="40"/>
        <v>0</v>
      </c>
      <c r="F417" s="32" t="str">
        <f t="shared" si="41"/>
        <v/>
      </c>
      <c r="G417" s="33" t="str">
        <f ca="1">IF(OR(P417=$N$2,P417=$N$3),IF(F417=ReleaseProgress!$G$2,0,IF(F417&gt;ReleaseProgress!$G$2,1,-1)),"")</f>
        <v/>
      </c>
      <c r="H417" s="34" t="s">
        <v>475</v>
      </c>
      <c r="I417" s="45"/>
      <c r="J417" s="46"/>
      <c r="K417" s="46"/>
      <c r="L417" s="47"/>
      <c r="M417" s="47"/>
      <c r="N417" s="54"/>
      <c r="O417" s="49"/>
      <c r="P417" s="50"/>
      <c r="Q417" s="51"/>
      <c r="R417" s="51"/>
      <c r="S417" s="51"/>
      <c r="T417" s="51"/>
      <c r="U417" s="55"/>
      <c r="V417" s="53" t="str">
        <f t="shared" si="42"/>
        <v/>
      </c>
      <c r="W417" s="44"/>
      <c r="X417" t="s">
        <v>28</v>
      </c>
    </row>
    <row r="418" spans="2:24">
      <c r="B418" s="31" t="str">
        <f t="shared" si="43"/>
        <v/>
      </c>
      <c r="C418" s="31" t="str">
        <f t="shared" si="44"/>
        <v/>
      </c>
      <c r="D418" s="31" t="str">
        <f t="shared" si="39"/>
        <v>Y</v>
      </c>
      <c r="E418" s="31">
        <f t="shared" si="40"/>
        <v>0</v>
      </c>
      <c r="F418" s="32" t="str">
        <f t="shared" si="41"/>
        <v/>
      </c>
      <c r="G418" s="33" t="str">
        <f ca="1">IF(OR(P418=$N$2,P418=$N$3),IF(F418=ReleaseProgress!$G$2,0,IF(F418&gt;ReleaseProgress!$G$2,1,-1)),"")</f>
        <v/>
      </c>
      <c r="H418" s="34" t="s">
        <v>476</v>
      </c>
      <c r="I418" s="45"/>
      <c r="J418" s="46"/>
      <c r="K418" s="46"/>
      <c r="L418" s="47"/>
      <c r="M418" s="47"/>
      <c r="N418" s="54"/>
      <c r="O418" s="49"/>
      <c r="P418" s="50"/>
      <c r="Q418" s="51"/>
      <c r="R418" s="51"/>
      <c r="S418" s="51"/>
      <c r="T418" s="51"/>
      <c r="U418" s="55"/>
      <c r="V418" s="53" t="str">
        <f t="shared" si="42"/>
        <v/>
      </c>
      <c r="W418" s="44"/>
      <c r="X418" t="s">
        <v>28</v>
      </c>
    </row>
    <row r="419" spans="2:24">
      <c r="B419" s="31" t="str">
        <f t="shared" si="43"/>
        <v/>
      </c>
      <c r="C419" s="31" t="str">
        <f t="shared" si="44"/>
        <v/>
      </c>
      <c r="D419" s="31" t="str">
        <f t="shared" si="39"/>
        <v>Y</v>
      </c>
      <c r="E419" s="31">
        <f t="shared" si="40"/>
        <v>0</v>
      </c>
      <c r="F419" s="32" t="str">
        <f t="shared" si="41"/>
        <v/>
      </c>
      <c r="G419" s="33" t="str">
        <f ca="1">IF(OR(P419=$N$2,P419=$N$3),IF(F419=ReleaseProgress!$G$2,0,IF(F419&gt;ReleaseProgress!$G$2,1,-1)),"")</f>
        <v/>
      </c>
      <c r="H419" s="34" t="s">
        <v>477</v>
      </c>
      <c r="I419" s="45"/>
      <c r="J419" s="46"/>
      <c r="K419" s="46"/>
      <c r="L419" s="47"/>
      <c r="M419" s="47"/>
      <c r="N419" s="54"/>
      <c r="O419" s="49"/>
      <c r="P419" s="50"/>
      <c r="Q419" s="51"/>
      <c r="R419" s="51"/>
      <c r="S419" s="51"/>
      <c r="T419" s="51"/>
      <c r="U419" s="55"/>
      <c r="V419" s="53" t="str">
        <f t="shared" si="42"/>
        <v/>
      </c>
      <c r="W419" s="44"/>
      <c r="X419" t="s">
        <v>28</v>
      </c>
    </row>
    <row r="420" spans="2:24">
      <c r="B420" s="31" t="str">
        <f t="shared" si="43"/>
        <v/>
      </c>
      <c r="C420" s="31" t="str">
        <f t="shared" si="44"/>
        <v/>
      </c>
      <c r="D420" s="31" t="str">
        <f t="shared" si="39"/>
        <v>Y</v>
      </c>
      <c r="E420" s="31">
        <f t="shared" si="40"/>
        <v>0</v>
      </c>
      <c r="F420" s="32" t="str">
        <f t="shared" si="41"/>
        <v/>
      </c>
      <c r="G420" s="33" t="str">
        <f ca="1">IF(OR(P420=$N$2,P420=$N$3),IF(F420=ReleaseProgress!$G$2,0,IF(F420&gt;ReleaseProgress!$G$2,1,-1)),"")</f>
        <v/>
      </c>
      <c r="H420" s="34" t="s">
        <v>478</v>
      </c>
      <c r="I420" s="45"/>
      <c r="J420" s="46"/>
      <c r="K420" s="46"/>
      <c r="L420" s="47"/>
      <c r="M420" s="47"/>
      <c r="N420" s="54"/>
      <c r="O420" s="49"/>
      <c r="P420" s="50"/>
      <c r="Q420" s="51"/>
      <c r="R420" s="51"/>
      <c r="S420" s="51"/>
      <c r="T420" s="51"/>
      <c r="U420" s="55"/>
      <c r="V420" s="53" t="str">
        <f t="shared" si="42"/>
        <v/>
      </c>
      <c r="W420" s="44"/>
      <c r="X420" t="s">
        <v>28</v>
      </c>
    </row>
    <row r="421" spans="2:24">
      <c r="B421" s="31" t="str">
        <f t="shared" si="43"/>
        <v/>
      </c>
      <c r="C421" s="31" t="str">
        <f t="shared" si="44"/>
        <v/>
      </c>
      <c r="D421" s="31" t="str">
        <f t="shared" si="39"/>
        <v>Y</v>
      </c>
      <c r="E421" s="31">
        <f t="shared" si="40"/>
        <v>0</v>
      </c>
      <c r="F421" s="32" t="str">
        <f t="shared" si="41"/>
        <v/>
      </c>
      <c r="G421" s="33" t="str">
        <f ca="1">IF(OR(P421=$N$2,P421=$N$3),IF(F421=ReleaseProgress!$G$2,0,IF(F421&gt;ReleaseProgress!$G$2,1,-1)),"")</f>
        <v/>
      </c>
      <c r="H421" s="34" t="s">
        <v>479</v>
      </c>
      <c r="I421" s="45"/>
      <c r="J421" s="46"/>
      <c r="K421" s="46"/>
      <c r="L421" s="47"/>
      <c r="M421" s="47"/>
      <c r="N421" s="54"/>
      <c r="O421" s="49"/>
      <c r="P421" s="50"/>
      <c r="Q421" s="51"/>
      <c r="R421" s="51"/>
      <c r="S421" s="51"/>
      <c r="T421" s="51"/>
      <c r="U421" s="55"/>
      <c r="V421" s="53" t="str">
        <f t="shared" si="42"/>
        <v/>
      </c>
      <c r="W421" s="44"/>
      <c r="X421" t="s">
        <v>28</v>
      </c>
    </row>
    <row r="422" spans="2:24">
      <c r="B422" s="31" t="str">
        <f t="shared" si="43"/>
        <v/>
      </c>
      <c r="C422" s="31" t="str">
        <f t="shared" si="44"/>
        <v/>
      </c>
      <c r="D422" s="31" t="str">
        <f t="shared" si="39"/>
        <v>Y</v>
      </c>
      <c r="E422" s="31">
        <f t="shared" si="40"/>
        <v>0</v>
      </c>
      <c r="F422" s="32" t="str">
        <f t="shared" si="41"/>
        <v/>
      </c>
      <c r="G422" s="33" t="str">
        <f ca="1">IF(OR(P422=$N$2,P422=$N$3),IF(F422=ReleaseProgress!$G$2,0,IF(F422&gt;ReleaseProgress!$G$2,1,-1)),"")</f>
        <v/>
      </c>
      <c r="H422" s="34" t="s">
        <v>480</v>
      </c>
      <c r="I422" s="45"/>
      <c r="J422" s="46"/>
      <c r="K422" s="46"/>
      <c r="L422" s="47"/>
      <c r="M422" s="47"/>
      <c r="N422" s="54"/>
      <c r="O422" s="49"/>
      <c r="P422" s="50"/>
      <c r="Q422" s="51"/>
      <c r="R422" s="51"/>
      <c r="S422" s="51"/>
      <c r="T422" s="51"/>
      <c r="U422" s="55"/>
      <c r="V422" s="53" t="str">
        <f t="shared" si="42"/>
        <v/>
      </c>
      <c r="W422" s="44"/>
      <c r="X422" t="s">
        <v>28</v>
      </c>
    </row>
    <row r="423" spans="2:24">
      <c r="B423" s="31" t="str">
        <f t="shared" si="43"/>
        <v/>
      </c>
      <c r="C423" s="31" t="str">
        <f t="shared" si="44"/>
        <v/>
      </c>
      <c r="D423" s="31" t="str">
        <f t="shared" si="39"/>
        <v>Y</v>
      </c>
      <c r="E423" s="31">
        <f t="shared" si="40"/>
        <v>0</v>
      </c>
      <c r="F423" s="32" t="str">
        <f t="shared" si="41"/>
        <v/>
      </c>
      <c r="G423" s="33" t="str">
        <f ca="1">IF(OR(P423=$N$2,P423=$N$3),IF(F423=ReleaseProgress!$G$2,0,IF(F423&gt;ReleaseProgress!$G$2,1,-1)),"")</f>
        <v/>
      </c>
      <c r="H423" s="34" t="s">
        <v>481</v>
      </c>
      <c r="I423" s="45"/>
      <c r="J423" s="46"/>
      <c r="K423" s="46"/>
      <c r="L423" s="47"/>
      <c r="M423" s="47"/>
      <c r="N423" s="54"/>
      <c r="O423" s="49"/>
      <c r="P423" s="50"/>
      <c r="Q423" s="51"/>
      <c r="R423" s="51"/>
      <c r="S423" s="51"/>
      <c r="T423" s="51"/>
      <c r="U423" s="55"/>
      <c r="V423" s="53" t="str">
        <f t="shared" si="42"/>
        <v/>
      </c>
      <c r="W423" s="44"/>
      <c r="X423" t="s">
        <v>28</v>
      </c>
    </row>
    <row r="424" spans="2:24">
      <c r="B424" s="31" t="str">
        <f t="shared" si="43"/>
        <v/>
      </c>
      <c r="C424" s="31" t="str">
        <f t="shared" si="44"/>
        <v/>
      </c>
      <c r="D424" s="31" t="str">
        <f t="shared" si="39"/>
        <v>Y</v>
      </c>
      <c r="E424" s="31">
        <f t="shared" si="40"/>
        <v>0</v>
      </c>
      <c r="F424" s="32" t="str">
        <f t="shared" si="41"/>
        <v/>
      </c>
      <c r="G424" s="33" t="str">
        <f ca="1">IF(OR(P424=$N$2,P424=$N$3),IF(F424=ReleaseProgress!$G$2,0,IF(F424&gt;ReleaseProgress!$G$2,1,-1)),"")</f>
        <v/>
      </c>
      <c r="H424" s="34" t="s">
        <v>482</v>
      </c>
      <c r="I424" s="45"/>
      <c r="J424" s="46"/>
      <c r="K424" s="46"/>
      <c r="L424" s="47"/>
      <c r="M424" s="47"/>
      <c r="N424" s="54"/>
      <c r="O424" s="49"/>
      <c r="P424" s="50"/>
      <c r="Q424" s="51"/>
      <c r="R424" s="51"/>
      <c r="S424" s="51"/>
      <c r="T424" s="51"/>
      <c r="U424" s="55"/>
      <c r="V424" s="53" t="str">
        <f t="shared" si="42"/>
        <v/>
      </c>
      <c r="W424" s="44"/>
      <c r="X424" t="s">
        <v>28</v>
      </c>
    </row>
    <row r="425" spans="2:24">
      <c r="B425" s="31" t="str">
        <f t="shared" si="43"/>
        <v/>
      </c>
      <c r="C425" s="31" t="str">
        <f t="shared" si="44"/>
        <v/>
      </c>
      <c r="D425" s="31" t="str">
        <f t="shared" si="39"/>
        <v>Y</v>
      </c>
      <c r="E425" s="31">
        <f t="shared" si="40"/>
        <v>0</v>
      </c>
      <c r="F425" s="32" t="str">
        <f t="shared" si="41"/>
        <v/>
      </c>
      <c r="G425" s="33" t="str">
        <f ca="1">IF(OR(P425=$N$2,P425=$N$3),IF(F425=ReleaseProgress!$G$2,0,IF(F425&gt;ReleaseProgress!$G$2,1,-1)),"")</f>
        <v/>
      </c>
      <c r="H425" s="34" t="s">
        <v>483</v>
      </c>
      <c r="I425" s="45"/>
      <c r="J425" s="46"/>
      <c r="K425" s="46"/>
      <c r="L425" s="47"/>
      <c r="M425" s="47"/>
      <c r="N425" s="54"/>
      <c r="O425" s="49"/>
      <c r="P425" s="50"/>
      <c r="Q425" s="51"/>
      <c r="R425" s="51"/>
      <c r="S425" s="51"/>
      <c r="T425" s="51"/>
      <c r="U425" s="55"/>
      <c r="V425" s="53" t="str">
        <f t="shared" si="42"/>
        <v/>
      </c>
      <c r="W425" s="44"/>
      <c r="X425" t="s">
        <v>28</v>
      </c>
    </row>
    <row r="426" spans="2:24">
      <c r="B426" s="31" t="str">
        <f t="shared" si="43"/>
        <v/>
      </c>
      <c r="C426" s="31" t="str">
        <f t="shared" si="44"/>
        <v/>
      </c>
      <c r="D426" s="31" t="str">
        <f t="shared" si="39"/>
        <v>Y</v>
      </c>
      <c r="E426" s="31">
        <f t="shared" si="40"/>
        <v>0</v>
      </c>
      <c r="F426" s="32" t="str">
        <f t="shared" si="41"/>
        <v/>
      </c>
      <c r="G426" s="33" t="str">
        <f ca="1">IF(OR(P426=$N$2,P426=$N$3),IF(F426=ReleaseProgress!$G$2,0,IF(F426&gt;ReleaseProgress!$G$2,1,-1)),"")</f>
        <v/>
      </c>
      <c r="H426" s="34" t="s">
        <v>484</v>
      </c>
      <c r="I426" s="45"/>
      <c r="J426" s="46"/>
      <c r="K426" s="46"/>
      <c r="L426" s="47"/>
      <c r="M426" s="47"/>
      <c r="N426" s="54"/>
      <c r="O426" s="49"/>
      <c r="P426" s="50"/>
      <c r="Q426" s="51"/>
      <c r="R426" s="51"/>
      <c r="S426" s="51"/>
      <c r="T426" s="51"/>
      <c r="U426" s="55"/>
      <c r="V426" s="53" t="str">
        <f t="shared" si="42"/>
        <v/>
      </c>
      <c r="W426" s="44"/>
      <c r="X426" t="s">
        <v>28</v>
      </c>
    </row>
    <row r="427" spans="2:24">
      <c r="B427" s="31" t="str">
        <f t="shared" si="43"/>
        <v/>
      </c>
      <c r="C427" s="31" t="str">
        <f t="shared" si="44"/>
        <v/>
      </c>
      <c r="D427" s="31" t="str">
        <f t="shared" si="39"/>
        <v>Y</v>
      </c>
      <c r="E427" s="31">
        <f t="shared" si="40"/>
        <v>0</v>
      </c>
      <c r="F427" s="32" t="str">
        <f t="shared" si="41"/>
        <v/>
      </c>
      <c r="G427" s="33" t="str">
        <f ca="1">IF(OR(P427=$N$2,P427=$N$3),IF(F427=ReleaseProgress!$G$2,0,IF(F427&gt;ReleaseProgress!$G$2,1,-1)),"")</f>
        <v/>
      </c>
      <c r="H427" s="34" t="s">
        <v>485</v>
      </c>
      <c r="I427" s="45"/>
      <c r="J427" s="46"/>
      <c r="K427" s="46"/>
      <c r="L427" s="47"/>
      <c r="M427" s="47"/>
      <c r="N427" s="54"/>
      <c r="O427" s="49"/>
      <c r="P427" s="50"/>
      <c r="Q427" s="51"/>
      <c r="R427" s="51"/>
      <c r="S427" s="51"/>
      <c r="T427" s="51"/>
      <c r="U427" s="55"/>
      <c r="V427" s="53" t="str">
        <f t="shared" si="42"/>
        <v/>
      </c>
      <c r="W427" s="44"/>
      <c r="X427" t="s">
        <v>28</v>
      </c>
    </row>
    <row r="428" spans="2:24">
      <c r="B428" s="31" t="str">
        <f t="shared" si="43"/>
        <v/>
      </c>
      <c r="C428" s="31" t="str">
        <f t="shared" si="44"/>
        <v/>
      </c>
      <c r="D428" s="31" t="str">
        <f t="shared" si="39"/>
        <v>Y</v>
      </c>
      <c r="E428" s="31">
        <f t="shared" si="40"/>
        <v>0</v>
      </c>
      <c r="F428" s="32" t="str">
        <f t="shared" si="41"/>
        <v/>
      </c>
      <c r="G428" s="33" t="str">
        <f ca="1">IF(OR(P428=$N$2,P428=$N$3),IF(F428=ReleaseProgress!$G$2,0,IF(F428&gt;ReleaseProgress!$G$2,1,-1)),"")</f>
        <v/>
      </c>
      <c r="H428" s="34" t="s">
        <v>486</v>
      </c>
      <c r="I428" s="45"/>
      <c r="J428" s="46"/>
      <c r="K428" s="46"/>
      <c r="L428" s="47"/>
      <c r="M428" s="47"/>
      <c r="N428" s="54"/>
      <c r="O428" s="49"/>
      <c r="P428" s="50"/>
      <c r="Q428" s="51"/>
      <c r="R428" s="51"/>
      <c r="S428" s="51"/>
      <c r="T428" s="51"/>
      <c r="U428" s="55"/>
      <c r="V428" s="53" t="str">
        <f t="shared" si="42"/>
        <v/>
      </c>
      <c r="W428" s="44"/>
      <c r="X428" t="s">
        <v>28</v>
      </c>
    </row>
    <row r="429" spans="2:24">
      <c r="B429" s="31" t="str">
        <f t="shared" si="43"/>
        <v/>
      </c>
      <c r="C429" s="31" t="str">
        <f t="shared" si="44"/>
        <v/>
      </c>
      <c r="D429" s="31" t="str">
        <f t="shared" si="39"/>
        <v>Y</v>
      </c>
      <c r="E429" s="31">
        <f t="shared" si="40"/>
        <v>0</v>
      </c>
      <c r="F429" s="32" t="str">
        <f t="shared" si="41"/>
        <v/>
      </c>
      <c r="G429" s="33" t="str">
        <f ca="1">IF(OR(P429=$N$2,P429=$N$3),IF(F429=ReleaseProgress!$G$2,0,IF(F429&gt;ReleaseProgress!$G$2,1,-1)),"")</f>
        <v/>
      </c>
      <c r="H429" s="34" t="s">
        <v>487</v>
      </c>
      <c r="I429" s="45"/>
      <c r="J429" s="46"/>
      <c r="K429" s="46"/>
      <c r="L429" s="47"/>
      <c r="M429" s="47"/>
      <c r="N429" s="54"/>
      <c r="O429" s="49"/>
      <c r="P429" s="50"/>
      <c r="Q429" s="51"/>
      <c r="R429" s="51"/>
      <c r="S429" s="51"/>
      <c r="T429" s="51"/>
      <c r="U429" s="55"/>
      <c r="V429" s="53" t="str">
        <f t="shared" si="42"/>
        <v/>
      </c>
      <c r="W429" s="44"/>
      <c r="X429" t="s">
        <v>28</v>
      </c>
    </row>
    <row r="430" spans="2:24">
      <c r="B430" s="31" t="str">
        <f t="shared" si="43"/>
        <v/>
      </c>
      <c r="C430" s="31" t="str">
        <f t="shared" si="44"/>
        <v/>
      </c>
      <c r="D430" s="31" t="str">
        <f t="shared" si="39"/>
        <v>Y</v>
      </c>
      <c r="E430" s="31">
        <f t="shared" si="40"/>
        <v>0</v>
      </c>
      <c r="F430" s="32" t="str">
        <f t="shared" si="41"/>
        <v/>
      </c>
      <c r="G430" s="33" t="str">
        <f ca="1">IF(OR(P430=$N$2,P430=$N$3),IF(F430=ReleaseProgress!$G$2,0,IF(F430&gt;ReleaseProgress!$G$2,1,-1)),"")</f>
        <v/>
      </c>
      <c r="H430" s="34" t="s">
        <v>488</v>
      </c>
      <c r="I430" s="45"/>
      <c r="J430" s="46"/>
      <c r="K430" s="46"/>
      <c r="L430" s="47"/>
      <c r="M430" s="47"/>
      <c r="N430" s="54"/>
      <c r="O430" s="49"/>
      <c r="P430" s="50"/>
      <c r="Q430" s="51"/>
      <c r="R430" s="51"/>
      <c r="S430" s="51"/>
      <c r="T430" s="51"/>
      <c r="U430" s="55"/>
      <c r="V430" s="53" t="str">
        <f t="shared" si="42"/>
        <v/>
      </c>
      <c r="W430" s="44"/>
      <c r="X430" t="s">
        <v>28</v>
      </c>
    </row>
    <row r="431" spans="2:24">
      <c r="B431" s="31" t="str">
        <f t="shared" si="43"/>
        <v/>
      </c>
      <c r="C431" s="31" t="str">
        <f t="shared" si="44"/>
        <v/>
      </c>
      <c r="D431" s="31" t="str">
        <f t="shared" si="39"/>
        <v>Y</v>
      </c>
      <c r="E431" s="31">
        <f t="shared" si="40"/>
        <v>0</v>
      </c>
      <c r="F431" s="32" t="str">
        <f t="shared" si="41"/>
        <v/>
      </c>
      <c r="G431" s="33" t="str">
        <f ca="1">IF(OR(P431=$N$2,P431=$N$3),IF(F431=ReleaseProgress!$G$2,0,IF(F431&gt;ReleaseProgress!$G$2,1,-1)),"")</f>
        <v/>
      </c>
      <c r="H431" s="34" t="s">
        <v>489</v>
      </c>
      <c r="I431" s="45"/>
      <c r="J431" s="46"/>
      <c r="K431" s="46"/>
      <c r="L431" s="47"/>
      <c r="M431" s="47"/>
      <c r="N431" s="54"/>
      <c r="O431" s="49"/>
      <c r="P431" s="50"/>
      <c r="Q431" s="51"/>
      <c r="R431" s="51"/>
      <c r="S431" s="51"/>
      <c r="T431" s="51"/>
      <c r="U431" s="55"/>
      <c r="V431" s="53" t="str">
        <f t="shared" si="42"/>
        <v/>
      </c>
      <c r="W431" s="44"/>
      <c r="X431" t="s">
        <v>28</v>
      </c>
    </row>
    <row r="432" spans="2:24">
      <c r="B432" s="31" t="str">
        <f t="shared" si="43"/>
        <v/>
      </c>
      <c r="C432" s="31" t="str">
        <f t="shared" si="44"/>
        <v/>
      </c>
      <c r="D432" s="31" t="str">
        <f t="shared" si="39"/>
        <v>Y</v>
      </c>
      <c r="E432" s="31">
        <f t="shared" si="40"/>
        <v>0</v>
      </c>
      <c r="F432" s="32" t="str">
        <f t="shared" si="41"/>
        <v/>
      </c>
      <c r="G432" s="33" t="str">
        <f ca="1">IF(OR(P432=$N$2,P432=$N$3),IF(F432=ReleaseProgress!$G$2,0,IF(F432&gt;ReleaseProgress!$G$2,1,-1)),"")</f>
        <v/>
      </c>
      <c r="H432" s="34" t="s">
        <v>490</v>
      </c>
      <c r="I432" s="45"/>
      <c r="J432" s="46"/>
      <c r="K432" s="46"/>
      <c r="L432" s="47"/>
      <c r="M432" s="47"/>
      <c r="N432" s="54"/>
      <c r="O432" s="49"/>
      <c r="P432" s="50"/>
      <c r="Q432" s="51"/>
      <c r="R432" s="51"/>
      <c r="S432" s="51"/>
      <c r="T432" s="51"/>
      <c r="U432" s="55"/>
      <c r="V432" s="53" t="str">
        <f t="shared" si="42"/>
        <v/>
      </c>
      <c r="W432" s="44"/>
      <c r="X432" t="s">
        <v>28</v>
      </c>
    </row>
    <row r="433" spans="2:24">
      <c r="B433" s="31" t="str">
        <f t="shared" si="43"/>
        <v/>
      </c>
      <c r="C433" s="31" t="str">
        <f t="shared" si="44"/>
        <v/>
      </c>
      <c r="D433" s="31" t="str">
        <f t="shared" si="39"/>
        <v>Y</v>
      </c>
      <c r="E433" s="31">
        <f t="shared" si="40"/>
        <v>0</v>
      </c>
      <c r="F433" s="32" t="str">
        <f t="shared" si="41"/>
        <v/>
      </c>
      <c r="G433" s="33" t="str">
        <f ca="1">IF(OR(P433=$N$2,P433=$N$3),IF(F433=ReleaseProgress!$G$2,0,IF(F433&gt;ReleaseProgress!$G$2,1,-1)),"")</f>
        <v/>
      </c>
      <c r="H433" s="34" t="s">
        <v>491</v>
      </c>
      <c r="I433" s="45"/>
      <c r="J433" s="46"/>
      <c r="K433" s="46"/>
      <c r="L433" s="47"/>
      <c r="M433" s="47"/>
      <c r="N433" s="54"/>
      <c r="O433" s="49"/>
      <c r="P433" s="50"/>
      <c r="Q433" s="51"/>
      <c r="R433" s="51"/>
      <c r="S433" s="51"/>
      <c r="T433" s="51"/>
      <c r="U433" s="55"/>
      <c r="V433" s="53" t="str">
        <f t="shared" si="42"/>
        <v/>
      </c>
      <c r="W433" s="44"/>
      <c r="X433" t="s">
        <v>28</v>
      </c>
    </row>
    <row r="434" spans="2:24">
      <c r="B434" s="31" t="str">
        <f t="shared" si="43"/>
        <v/>
      </c>
      <c r="C434" s="31" t="str">
        <f t="shared" si="44"/>
        <v/>
      </c>
      <c r="D434" s="31" t="str">
        <f t="shared" si="39"/>
        <v>Y</v>
      </c>
      <c r="E434" s="31">
        <f t="shared" si="40"/>
        <v>0</v>
      </c>
      <c r="F434" s="32" t="str">
        <f t="shared" si="41"/>
        <v/>
      </c>
      <c r="G434" s="33" t="str">
        <f ca="1">IF(OR(P434=$N$2,P434=$N$3),IF(F434=ReleaseProgress!$G$2,0,IF(F434&gt;ReleaseProgress!$G$2,1,-1)),"")</f>
        <v/>
      </c>
      <c r="H434" s="34" t="s">
        <v>492</v>
      </c>
      <c r="I434" s="45"/>
      <c r="J434" s="46"/>
      <c r="K434" s="46"/>
      <c r="L434" s="47"/>
      <c r="M434" s="47"/>
      <c r="N434" s="54"/>
      <c r="O434" s="49"/>
      <c r="P434" s="50"/>
      <c r="Q434" s="51"/>
      <c r="R434" s="51"/>
      <c r="S434" s="51"/>
      <c r="T434" s="51"/>
      <c r="U434" s="55"/>
      <c r="V434" s="53" t="str">
        <f t="shared" si="42"/>
        <v/>
      </c>
      <c r="W434" s="44"/>
      <c r="X434" t="s">
        <v>28</v>
      </c>
    </row>
    <row r="435" spans="2:24">
      <c r="B435" s="31" t="str">
        <f t="shared" si="43"/>
        <v/>
      </c>
      <c r="C435" s="31" t="str">
        <f t="shared" si="44"/>
        <v/>
      </c>
      <c r="D435" s="31" t="str">
        <f t="shared" si="39"/>
        <v>Y</v>
      </c>
      <c r="E435" s="31">
        <f t="shared" si="40"/>
        <v>0</v>
      </c>
      <c r="F435" s="32" t="str">
        <f t="shared" si="41"/>
        <v/>
      </c>
      <c r="G435" s="33" t="str">
        <f ca="1">IF(OR(P435=$N$2,P435=$N$3),IF(F435=ReleaseProgress!$G$2,0,IF(F435&gt;ReleaseProgress!$G$2,1,-1)),"")</f>
        <v/>
      </c>
      <c r="H435" s="34" t="s">
        <v>493</v>
      </c>
      <c r="I435" s="45"/>
      <c r="J435" s="46"/>
      <c r="K435" s="46"/>
      <c r="L435" s="47"/>
      <c r="M435" s="47"/>
      <c r="N435" s="54"/>
      <c r="O435" s="49"/>
      <c r="P435" s="50"/>
      <c r="Q435" s="51"/>
      <c r="R435" s="51"/>
      <c r="S435" s="51"/>
      <c r="T435" s="51"/>
      <c r="U435" s="55"/>
      <c r="V435" s="53" t="str">
        <f t="shared" si="42"/>
        <v/>
      </c>
      <c r="W435" s="44"/>
      <c r="X435" t="s">
        <v>28</v>
      </c>
    </row>
    <row r="436" spans="2:24">
      <c r="B436" s="31" t="str">
        <f t="shared" si="43"/>
        <v/>
      </c>
      <c r="C436" s="31" t="str">
        <f t="shared" si="44"/>
        <v/>
      </c>
      <c r="D436" s="31" t="str">
        <f t="shared" si="39"/>
        <v>Y</v>
      </c>
      <c r="E436" s="31">
        <f t="shared" si="40"/>
        <v>0</v>
      </c>
      <c r="F436" s="32" t="str">
        <f t="shared" si="41"/>
        <v/>
      </c>
      <c r="G436" s="33" t="str">
        <f ca="1">IF(OR(P436=$N$2,P436=$N$3),IF(F436=ReleaseProgress!$G$2,0,IF(F436&gt;ReleaseProgress!$G$2,1,-1)),"")</f>
        <v/>
      </c>
      <c r="H436" s="34" t="s">
        <v>494</v>
      </c>
      <c r="I436" s="45"/>
      <c r="J436" s="46"/>
      <c r="K436" s="46"/>
      <c r="L436" s="47"/>
      <c r="M436" s="47"/>
      <c r="N436" s="54"/>
      <c r="O436" s="49"/>
      <c r="P436" s="50"/>
      <c r="Q436" s="51"/>
      <c r="R436" s="51"/>
      <c r="S436" s="51"/>
      <c r="T436" s="51"/>
      <c r="U436" s="55"/>
      <c r="V436" s="53" t="str">
        <f t="shared" si="42"/>
        <v/>
      </c>
      <c r="W436" s="44"/>
      <c r="X436" t="s">
        <v>28</v>
      </c>
    </row>
    <row r="437" spans="2:24">
      <c r="B437" s="31" t="str">
        <f t="shared" si="43"/>
        <v/>
      </c>
      <c r="C437" s="31" t="str">
        <f t="shared" si="44"/>
        <v/>
      </c>
      <c r="D437" s="31" t="str">
        <f t="shared" si="39"/>
        <v>Y</v>
      </c>
      <c r="E437" s="31">
        <f t="shared" si="40"/>
        <v>0</v>
      </c>
      <c r="F437" s="32" t="str">
        <f t="shared" si="41"/>
        <v/>
      </c>
      <c r="G437" s="33" t="str">
        <f ca="1">IF(OR(P437=$N$2,P437=$N$3),IF(F437=ReleaseProgress!$G$2,0,IF(F437&gt;ReleaseProgress!$G$2,1,-1)),"")</f>
        <v/>
      </c>
      <c r="H437" s="34" t="s">
        <v>495</v>
      </c>
      <c r="I437" s="45"/>
      <c r="J437" s="46"/>
      <c r="K437" s="46"/>
      <c r="L437" s="47"/>
      <c r="M437" s="47"/>
      <c r="N437" s="54"/>
      <c r="O437" s="49"/>
      <c r="P437" s="50"/>
      <c r="Q437" s="51"/>
      <c r="R437" s="51"/>
      <c r="S437" s="51"/>
      <c r="T437" s="51"/>
      <c r="U437" s="55"/>
      <c r="V437" s="53" t="str">
        <f t="shared" si="42"/>
        <v/>
      </c>
      <c r="W437" s="44"/>
      <c r="X437" t="s">
        <v>28</v>
      </c>
    </row>
    <row r="438" spans="2:24">
      <c r="B438" s="31" t="str">
        <f t="shared" si="43"/>
        <v/>
      </c>
      <c r="C438" s="31" t="str">
        <f t="shared" si="44"/>
        <v/>
      </c>
      <c r="D438" s="31" t="str">
        <f t="shared" si="39"/>
        <v>Y</v>
      </c>
      <c r="E438" s="31">
        <f t="shared" si="40"/>
        <v>0</v>
      </c>
      <c r="F438" s="32" t="str">
        <f t="shared" si="41"/>
        <v/>
      </c>
      <c r="G438" s="33" t="str">
        <f ca="1">IF(OR(P438=$N$2,P438=$N$3),IF(F438=ReleaseProgress!$G$2,0,IF(F438&gt;ReleaseProgress!$G$2,1,-1)),"")</f>
        <v/>
      </c>
      <c r="H438" s="34" t="s">
        <v>496</v>
      </c>
      <c r="I438" s="45"/>
      <c r="J438" s="46"/>
      <c r="K438" s="46"/>
      <c r="L438" s="47"/>
      <c r="M438" s="47"/>
      <c r="N438" s="54"/>
      <c r="O438" s="49"/>
      <c r="P438" s="50"/>
      <c r="Q438" s="51"/>
      <c r="R438" s="51"/>
      <c r="S438" s="51"/>
      <c r="T438" s="51"/>
      <c r="U438" s="55"/>
      <c r="V438" s="53" t="str">
        <f t="shared" si="42"/>
        <v/>
      </c>
      <c r="W438" s="44"/>
      <c r="X438" t="s">
        <v>28</v>
      </c>
    </row>
    <row r="439" spans="2:24">
      <c r="B439" s="31" t="str">
        <f t="shared" si="43"/>
        <v/>
      </c>
      <c r="C439" s="31" t="str">
        <f t="shared" si="44"/>
        <v/>
      </c>
      <c r="D439" s="31" t="str">
        <f t="shared" si="39"/>
        <v>Y</v>
      </c>
      <c r="E439" s="31">
        <f t="shared" si="40"/>
        <v>0</v>
      </c>
      <c r="F439" s="32" t="str">
        <f t="shared" si="41"/>
        <v/>
      </c>
      <c r="G439" s="33" t="str">
        <f ca="1">IF(OR(P439=$N$2,P439=$N$3),IF(F439=ReleaseProgress!$G$2,0,IF(F439&gt;ReleaseProgress!$G$2,1,-1)),"")</f>
        <v/>
      </c>
      <c r="H439" s="34" t="s">
        <v>497</v>
      </c>
      <c r="I439" s="45"/>
      <c r="J439" s="46"/>
      <c r="K439" s="46"/>
      <c r="L439" s="47"/>
      <c r="M439" s="47"/>
      <c r="N439" s="54"/>
      <c r="O439" s="49"/>
      <c r="P439" s="50"/>
      <c r="Q439" s="51"/>
      <c r="R439" s="51"/>
      <c r="S439" s="51"/>
      <c r="T439" s="51"/>
      <c r="U439" s="55"/>
      <c r="V439" s="53" t="str">
        <f t="shared" si="42"/>
        <v/>
      </c>
      <c r="W439" s="44"/>
      <c r="X439" t="s">
        <v>28</v>
      </c>
    </row>
    <row r="440" spans="2:24">
      <c r="B440" s="31" t="str">
        <f t="shared" si="43"/>
        <v/>
      </c>
      <c r="C440" s="31" t="str">
        <f t="shared" si="44"/>
        <v/>
      </c>
      <c r="D440" s="31" t="str">
        <f t="shared" si="39"/>
        <v>Y</v>
      </c>
      <c r="E440" s="31">
        <f t="shared" si="40"/>
        <v>0</v>
      </c>
      <c r="F440" s="32" t="str">
        <f t="shared" si="41"/>
        <v/>
      </c>
      <c r="G440" s="33" t="str">
        <f ca="1">IF(OR(P440=$N$2,P440=$N$3),IF(F440=ReleaseProgress!$G$2,0,IF(F440&gt;ReleaseProgress!$G$2,1,-1)),"")</f>
        <v/>
      </c>
      <c r="H440" s="34" t="s">
        <v>498</v>
      </c>
      <c r="I440" s="45"/>
      <c r="J440" s="46"/>
      <c r="K440" s="46"/>
      <c r="L440" s="47"/>
      <c r="M440" s="47"/>
      <c r="N440" s="54"/>
      <c r="O440" s="49"/>
      <c r="P440" s="50"/>
      <c r="Q440" s="51"/>
      <c r="R440" s="51"/>
      <c r="S440" s="51"/>
      <c r="T440" s="51"/>
      <c r="U440" s="55"/>
      <c r="V440" s="53" t="str">
        <f t="shared" si="42"/>
        <v/>
      </c>
      <c r="W440" s="44"/>
      <c r="X440" t="s">
        <v>28</v>
      </c>
    </row>
    <row r="441" spans="2:24">
      <c r="B441" s="31" t="str">
        <f t="shared" si="43"/>
        <v/>
      </c>
      <c r="C441" s="31" t="str">
        <f t="shared" si="44"/>
        <v/>
      </c>
      <c r="D441" s="31" t="str">
        <f t="shared" si="39"/>
        <v>Y</v>
      </c>
      <c r="E441" s="31">
        <f t="shared" si="40"/>
        <v>0</v>
      </c>
      <c r="F441" s="32" t="str">
        <f t="shared" si="41"/>
        <v/>
      </c>
      <c r="G441" s="33" t="str">
        <f ca="1">IF(OR(P441=$N$2,P441=$N$3),IF(F441=ReleaseProgress!$G$2,0,IF(F441&gt;ReleaseProgress!$G$2,1,-1)),"")</f>
        <v/>
      </c>
      <c r="H441" s="34" t="s">
        <v>499</v>
      </c>
      <c r="I441" s="45"/>
      <c r="J441" s="46"/>
      <c r="K441" s="46"/>
      <c r="L441" s="47"/>
      <c r="M441" s="47"/>
      <c r="N441" s="54"/>
      <c r="O441" s="49"/>
      <c r="P441" s="50"/>
      <c r="Q441" s="51"/>
      <c r="R441" s="51"/>
      <c r="S441" s="51"/>
      <c r="T441" s="51"/>
      <c r="U441" s="55"/>
      <c r="V441" s="53" t="str">
        <f t="shared" si="42"/>
        <v/>
      </c>
      <c r="W441" s="44"/>
      <c r="X441" t="s">
        <v>28</v>
      </c>
    </row>
    <row r="442" spans="2:24">
      <c r="B442" s="31" t="str">
        <f t="shared" si="43"/>
        <v/>
      </c>
      <c r="C442" s="31" t="str">
        <f t="shared" si="44"/>
        <v/>
      </c>
      <c r="D442" s="31" t="str">
        <f t="shared" si="39"/>
        <v>Y</v>
      </c>
      <c r="E442" s="31">
        <f t="shared" si="40"/>
        <v>0</v>
      </c>
      <c r="F442" s="32" t="str">
        <f t="shared" si="41"/>
        <v/>
      </c>
      <c r="G442" s="33" t="str">
        <f ca="1">IF(OR(P442=$N$2,P442=$N$3),IF(F442=ReleaseProgress!$G$2,0,IF(F442&gt;ReleaseProgress!$G$2,1,-1)),"")</f>
        <v/>
      </c>
      <c r="H442" s="34" t="s">
        <v>500</v>
      </c>
      <c r="I442" s="45"/>
      <c r="J442" s="46"/>
      <c r="K442" s="46"/>
      <c r="L442" s="47"/>
      <c r="M442" s="47"/>
      <c r="N442" s="54"/>
      <c r="O442" s="49"/>
      <c r="P442" s="50"/>
      <c r="Q442" s="51"/>
      <c r="R442" s="51"/>
      <c r="S442" s="51"/>
      <c r="T442" s="51"/>
      <c r="U442" s="55"/>
      <c r="V442" s="53" t="str">
        <f t="shared" si="42"/>
        <v/>
      </c>
      <c r="W442" s="44"/>
      <c r="X442" t="s">
        <v>28</v>
      </c>
    </row>
    <row r="443" spans="2:24">
      <c r="B443" s="31" t="str">
        <f t="shared" si="43"/>
        <v/>
      </c>
      <c r="C443" s="31" t="str">
        <f t="shared" si="44"/>
        <v/>
      </c>
      <c r="D443" s="31" t="str">
        <f t="shared" si="39"/>
        <v>Y</v>
      </c>
      <c r="E443" s="31">
        <f t="shared" si="40"/>
        <v>0</v>
      </c>
      <c r="F443" s="32" t="str">
        <f t="shared" si="41"/>
        <v/>
      </c>
      <c r="G443" s="33" t="str">
        <f ca="1">IF(OR(P443=$N$2,P443=$N$3),IF(F443=ReleaseProgress!$G$2,0,IF(F443&gt;ReleaseProgress!$G$2,1,-1)),"")</f>
        <v/>
      </c>
      <c r="H443" s="34" t="s">
        <v>501</v>
      </c>
      <c r="I443" s="45"/>
      <c r="J443" s="46"/>
      <c r="K443" s="46"/>
      <c r="L443" s="47"/>
      <c r="M443" s="47"/>
      <c r="N443" s="54"/>
      <c r="O443" s="49"/>
      <c r="P443" s="50"/>
      <c r="Q443" s="51"/>
      <c r="R443" s="51"/>
      <c r="S443" s="51"/>
      <c r="T443" s="51"/>
      <c r="U443" s="55"/>
      <c r="V443" s="53" t="str">
        <f t="shared" si="42"/>
        <v/>
      </c>
      <c r="W443" s="44"/>
      <c r="X443" t="s">
        <v>28</v>
      </c>
    </row>
    <row r="444" spans="2:24">
      <c r="B444" s="31" t="str">
        <f t="shared" si="43"/>
        <v/>
      </c>
      <c r="C444" s="31" t="str">
        <f t="shared" si="44"/>
        <v/>
      </c>
      <c r="D444" s="31" t="str">
        <f t="shared" si="39"/>
        <v>Y</v>
      </c>
      <c r="E444" s="31">
        <f t="shared" si="40"/>
        <v>0</v>
      </c>
      <c r="F444" s="32" t="str">
        <f t="shared" si="41"/>
        <v/>
      </c>
      <c r="G444" s="33" t="str">
        <f ca="1">IF(OR(P444=$N$2,P444=$N$3),IF(F444=ReleaseProgress!$G$2,0,IF(F444&gt;ReleaseProgress!$G$2,1,-1)),"")</f>
        <v/>
      </c>
      <c r="H444" s="34" t="s">
        <v>502</v>
      </c>
      <c r="I444" s="45"/>
      <c r="J444" s="46"/>
      <c r="K444" s="46"/>
      <c r="L444" s="47"/>
      <c r="M444" s="47"/>
      <c r="N444" s="54"/>
      <c r="O444" s="49"/>
      <c r="P444" s="50"/>
      <c r="Q444" s="51"/>
      <c r="R444" s="51"/>
      <c r="S444" s="51"/>
      <c r="T444" s="51"/>
      <c r="U444" s="55"/>
      <c r="V444" s="53" t="str">
        <f t="shared" si="42"/>
        <v/>
      </c>
      <c r="W444" s="44"/>
      <c r="X444" t="s">
        <v>28</v>
      </c>
    </row>
    <row r="445" spans="2:24">
      <c r="B445" s="31" t="str">
        <f t="shared" si="43"/>
        <v/>
      </c>
      <c r="C445" s="31" t="str">
        <f t="shared" si="44"/>
        <v/>
      </c>
      <c r="D445" s="31" t="str">
        <f t="shared" si="39"/>
        <v>Y</v>
      </c>
      <c r="E445" s="31">
        <f t="shared" si="40"/>
        <v>0</v>
      </c>
      <c r="F445" s="32" t="str">
        <f t="shared" si="41"/>
        <v/>
      </c>
      <c r="G445" s="33" t="str">
        <f ca="1">IF(OR(P445=$N$2,P445=$N$3),IF(F445=ReleaseProgress!$G$2,0,IF(F445&gt;ReleaseProgress!$G$2,1,-1)),"")</f>
        <v/>
      </c>
      <c r="H445" s="34" t="s">
        <v>503</v>
      </c>
      <c r="I445" s="45"/>
      <c r="J445" s="46"/>
      <c r="K445" s="46"/>
      <c r="L445" s="47"/>
      <c r="M445" s="47"/>
      <c r="N445" s="54"/>
      <c r="O445" s="49"/>
      <c r="P445" s="50"/>
      <c r="Q445" s="51"/>
      <c r="R445" s="51"/>
      <c r="S445" s="51"/>
      <c r="T445" s="51"/>
      <c r="U445" s="55"/>
      <c r="V445" s="53" t="str">
        <f t="shared" si="42"/>
        <v/>
      </c>
      <c r="W445" s="44"/>
      <c r="X445" t="s">
        <v>28</v>
      </c>
    </row>
    <row r="446" spans="2:24">
      <c r="B446" s="31" t="str">
        <f t="shared" si="43"/>
        <v/>
      </c>
      <c r="C446" s="31" t="str">
        <f t="shared" si="44"/>
        <v/>
      </c>
      <c r="D446" s="31" t="str">
        <f t="shared" si="39"/>
        <v>Y</v>
      </c>
      <c r="E446" s="31">
        <f t="shared" si="40"/>
        <v>0</v>
      </c>
      <c r="F446" s="32" t="str">
        <f t="shared" si="41"/>
        <v/>
      </c>
      <c r="G446" s="33" t="str">
        <f ca="1">IF(OR(P446=$N$2,P446=$N$3),IF(F446=ReleaseProgress!$G$2,0,IF(F446&gt;ReleaseProgress!$G$2,1,-1)),"")</f>
        <v/>
      </c>
      <c r="H446" s="34" t="s">
        <v>504</v>
      </c>
      <c r="I446" s="45"/>
      <c r="J446" s="46"/>
      <c r="K446" s="46"/>
      <c r="L446" s="47"/>
      <c r="M446" s="47"/>
      <c r="N446" s="54"/>
      <c r="O446" s="49"/>
      <c r="P446" s="50"/>
      <c r="Q446" s="51"/>
      <c r="R446" s="51"/>
      <c r="S446" s="51"/>
      <c r="T446" s="51"/>
      <c r="U446" s="55"/>
      <c r="V446" s="53" t="str">
        <f t="shared" si="42"/>
        <v/>
      </c>
      <c r="W446" s="44"/>
      <c r="X446" t="s">
        <v>28</v>
      </c>
    </row>
    <row r="447" spans="2:24">
      <c r="B447" s="31" t="str">
        <f t="shared" si="43"/>
        <v/>
      </c>
      <c r="C447" s="31" t="str">
        <f t="shared" si="44"/>
        <v/>
      </c>
      <c r="D447" s="31" t="str">
        <f t="shared" si="39"/>
        <v>Y</v>
      </c>
      <c r="E447" s="31">
        <f t="shared" si="40"/>
        <v>0</v>
      </c>
      <c r="F447" s="32" t="str">
        <f t="shared" si="41"/>
        <v/>
      </c>
      <c r="G447" s="33" t="str">
        <f ca="1">IF(OR(P447=$N$2,P447=$N$3),IF(F447=ReleaseProgress!$G$2,0,IF(F447&gt;ReleaseProgress!$G$2,1,-1)),"")</f>
        <v/>
      </c>
      <c r="H447" s="34" t="s">
        <v>505</v>
      </c>
      <c r="I447" s="45"/>
      <c r="J447" s="46"/>
      <c r="K447" s="46"/>
      <c r="L447" s="47"/>
      <c r="M447" s="47"/>
      <c r="N447" s="54"/>
      <c r="O447" s="49"/>
      <c r="P447" s="50"/>
      <c r="Q447" s="51"/>
      <c r="R447" s="51"/>
      <c r="S447" s="51"/>
      <c r="T447" s="51"/>
      <c r="U447" s="55"/>
      <c r="V447" s="53" t="str">
        <f t="shared" si="42"/>
        <v/>
      </c>
      <c r="W447" s="44"/>
      <c r="X447" t="s">
        <v>28</v>
      </c>
    </row>
    <row r="448" spans="2:24">
      <c r="B448" s="31" t="str">
        <f t="shared" si="43"/>
        <v/>
      </c>
      <c r="C448" s="31" t="str">
        <f t="shared" si="44"/>
        <v/>
      </c>
      <c r="D448" s="31" t="str">
        <f t="shared" si="39"/>
        <v>Y</v>
      </c>
      <c r="E448" s="31">
        <f t="shared" si="40"/>
        <v>0</v>
      </c>
      <c r="F448" s="32" t="str">
        <f t="shared" si="41"/>
        <v/>
      </c>
      <c r="G448" s="33" t="str">
        <f ca="1">IF(OR(P448=$N$2,P448=$N$3),IF(F448=ReleaseProgress!$G$2,0,IF(F448&gt;ReleaseProgress!$G$2,1,-1)),"")</f>
        <v/>
      </c>
      <c r="H448" s="34" t="s">
        <v>506</v>
      </c>
      <c r="I448" s="45"/>
      <c r="J448" s="46"/>
      <c r="K448" s="46"/>
      <c r="L448" s="47"/>
      <c r="M448" s="47"/>
      <c r="N448" s="54"/>
      <c r="O448" s="49"/>
      <c r="P448" s="50"/>
      <c r="Q448" s="51"/>
      <c r="R448" s="51"/>
      <c r="S448" s="51"/>
      <c r="T448" s="51"/>
      <c r="U448" s="55"/>
      <c r="V448" s="53" t="str">
        <f t="shared" si="42"/>
        <v/>
      </c>
      <c r="W448" s="44"/>
      <c r="X448" t="s">
        <v>28</v>
      </c>
    </row>
    <row r="449" spans="2:24">
      <c r="B449" s="31" t="str">
        <f t="shared" si="43"/>
        <v/>
      </c>
      <c r="C449" s="31" t="str">
        <f t="shared" si="44"/>
        <v/>
      </c>
      <c r="D449" s="31" t="str">
        <f t="shared" si="39"/>
        <v>Y</v>
      </c>
      <c r="E449" s="31">
        <f t="shared" si="40"/>
        <v>0</v>
      </c>
      <c r="F449" s="32" t="str">
        <f t="shared" si="41"/>
        <v/>
      </c>
      <c r="G449" s="33" t="str">
        <f ca="1">IF(OR(P449=$N$2,P449=$N$3),IF(F449=ReleaseProgress!$G$2,0,IF(F449&gt;ReleaseProgress!$G$2,1,-1)),"")</f>
        <v/>
      </c>
      <c r="H449" s="34" t="s">
        <v>507</v>
      </c>
      <c r="I449" s="45"/>
      <c r="J449" s="46"/>
      <c r="K449" s="46"/>
      <c r="L449" s="47"/>
      <c r="M449" s="47"/>
      <c r="N449" s="54"/>
      <c r="O449" s="49"/>
      <c r="P449" s="50"/>
      <c r="Q449" s="51"/>
      <c r="R449" s="51"/>
      <c r="S449" s="51"/>
      <c r="T449" s="51"/>
      <c r="U449" s="55"/>
      <c r="V449" s="53" t="str">
        <f t="shared" si="42"/>
        <v/>
      </c>
      <c r="W449" s="44"/>
      <c r="X449" t="s">
        <v>28</v>
      </c>
    </row>
    <row r="450" spans="2:24">
      <c r="B450" s="31" t="str">
        <f t="shared" si="43"/>
        <v/>
      </c>
      <c r="C450" s="31" t="str">
        <f t="shared" si="44"/>
        <v/>
      </c>
      <c r="D450" s="31" t="str">
        <f t="shared" si="39"/>
        <v>Y</v>
      </c>
      <c r="E450" s="31">
        <f t="shared" si="40"/>
        <v>0</v>
      </c>
      <c r="F450" s="32" t="str">
        <f t="shared" si="41"/>
        <v/>
      </c>
      <c r="G450" s="33" t="str">
        <f ca="1">IF(OR(P450=$N$2,P450=$N$3),IF(F450=ReleaseProgress!$G$2,0,IF(F450&gt;ReleaseProgress!$G$2,1,-1)),"")</f>
        <v/>
      </c>
      <c r="H450" s="34" t="s">
        <v>508</v>
      </c>
      <c r="I450" s="45"/>
      <c r="J450" s="46"/>
      <c r="K450" s="46"/>
      <c r="L450" s="47"/>
      <c r="M450" s="47"/>
      <c r="N450" s="54"/>
      <c r="O450" s="49"/>
      <c r="P450" s="50"/>
      <c r="Q450" s="51"/>
      <c r="R450" s="51"/>
      <c r="S450" s="51"/>
      <c r="T450" s="51"/>
      <c r="U450" s="55"/>
      <c r="V450" s="53" t="str">
        <f t="shared" si="42"/>
        <v/>
      </c>
      <c r="W450" s="44"/>
      <c r="X450" t="s">
        <v>28</v>
      </c>
    </row>
    <row r="451" spans="2:24">
      <c r="B451" s="31" t="str">
        <f t="shared" si="43"/>
        <v/>
      </c>
      <c r="C451" s="31" t="str">
        <f t="shared" si="44"/>
        <v/>
      </c>
      <c r="D451" s="31" t="str">
        <f t="shared" si="39"/>
        <v>Y</v>
      </c>
      <c r="E451" s="31">
        <f t="shared" si="40"/>
        <v>0</v>
      </c>
      <c r="F451" s="32" t="str">
        <f t="shared" si="41"/>
        <v/>
      </c>
      <c r="G451" s="33" t="str">
        <f ca="1">IF(OR(P451=$N$2,P451=$N$3),IF(F451=ReleaseProgress!$G$2,0,IF(F451&gt;ReleaseProgress!$G$2,1,-1)),"")</f>
        <v/>
      </c>
      <c r="H451" s="34" t="s">
        <v>509</v>
      </c>
      <c r="I451" s="45"/>
      <c r="J451" s="46"/>
      <c r="K451" s="46"/>
      <c r="L451" s="47"/>
      <c r="M451" s="47"/>
      <c r="N451" s="54"/>
      <c r="O451" s="49"/>
      <c r="P451" s="50"/>
      <c r="Q451" s="51"/>
      <c r="R451" s="51"/>
      <c r="S451" s="51"/>
      <c r="T451" s="51"/>
      <c r="U451" s="55"/>
      <c r="V451" s="53" t="str">
        <f t="shared" si="42"/>
        <v/>
      </c>
      <c r="W451" s="44"/>
      <c r="X451" t="s">
        <v>28</v>
      </c>
    </row>
    <row r="452" spans="2:24">
      <c r="B452" s="31" t="str">
        <f t="shared" si="43"/>
        <v/>
      </c>
      <c r="C452" s="31" t="str">
        <f t="shared" si="44"/>
        <v/>
      </c>
      <c r="D452" s="31" t="str">
        <f t="shared" si="39"/>
        <v>Y</v>
      </c>
      <c r="E452" s="31">
        <f t="shared" si="40"/>
        <v>0</v>
      </c>
      <c r="F452" s="32" t="str">
        <f t="shared" si="41"/>
        <v/>
      </c>
      <c r="G452" s="33" t="str">
        <f ca="1">IF(OR(P452=$N$2,P452=$N$3),IF(F452=ReleaseProgress!$G$2,0,IF(F452&gt;ReleaseProgress!$G$2,1,-1)),"")</f>
        <v/>
      </c>
      <c r="H452" s="34" t="s">
        <v>510</v>
      </c>
      <c r="I452" s="45"/>
      <c r="J452" s="46"/>
      <c r="K452" s="46"/>
      <c r="L452" s="47"/>
      <c r="M452" s="47"/>
      <c r="N452" s="54"/>
      <c r="O452" s="49"/>
      <c r="P452" s="50"/>
      <c r="Q452" s="51"/>
      <c r="R452" s="51"/>
      <c r="S452" s="51"/>
      <c r="T452" s="51"/>
      <c r="U452" s="55"/>
      <c r="V452" s="53" t="str">
        <f t="shared" si="42"/>
        <v/>
      </c>
      <c r="W452" s="44"/>
      <c r="X452" t="s">
        <v>28</v>
      </c>
    </row>
    <row r="453" spans="2:24">
      <c r="B453" s="31" t="str">
        <f t="shared" si="43"/>
        <v/>
      </c>
      <c r="C453" s="31" t="str">
        <f t="shared" si="44"/>
        <v/>
      </c>
      <c r="D453" s="31" t="str">
        <f t="shared" si="39"/>
        <v>Y</v>
      </c>
      <c r="E453" s="31">
        <f t="shared" si="40"/>
        <v>0</v>
      </c>
      <c r="F453" s="32" t="str">
        <f t="shared" si="41"/>
        <v/>
      </c>
      <c r="G453" s="33" t="str">
        <f ca="1">IF(OR(P453=$N$2,P453=$N$3),IF(F453=ReleaseProgress!$G$2,0,IF(F453&gt;ReleaseProgress!$G$2,1,-1)),"")</f>
        <v/>
      </c>
      <c r="H453" s="34" t="s">
        <v>511</v>
      </c>
      <c r="I453" s="45"/>
      <c r="J453" s="46"/>
      <c r="K453" s="46"/>
      <c r="L453" s="47"/>
      <c r="M453" s="47"/>
      <c r="N453" s="54"/>
      <c r="O453" s="49"/>
      <c r="P453" s="50"/>
      <c r="Q453" s="51"/>
      <c r="R453" s="51"/>
      <c r="S453" s="51"/>
      <c r="T453" s="51"/>
      <c r="U453" s="55"/>
      <c r="V453" s="53" t="str">
        <f t="shared" si="42"/>
        <v/>
      </c>
      <c r="W453" s="44"/>
      <c r="X453" t="s">
        <v>28</v>
      </c>
    </row>
    <row r="454" spans="2:24">
      <c r="B454" s="31" t="str">
        <f t="shared" si="43"/>
        <v/>
      </c>
      <c r="C454" s="31" t="str">
        <f t="shared" si="44"/>
        <v/>
      </c>
      <c r="D454" s="31" t="str">
        <f t="shared" si="39"/>
        <v>Y</v>
      </c>
      <c r="E454" s="31">
        <f t="shared" si="40"/>
        <v>0</v>
      </c>
      <c r="F454" s="32" t="str">
        <f t="shared" si="41"/>
        <v/>
      </c>
      <c r="G454" s="33" t="str">
        <f ca="1">IF(OR(P454=$N$2,P454=$N$3),IF(F454=ReleaseProgress!$G$2,0,IF(F454&gt;ReleaseProgress!$G$2,1,-1)),"")</f>
        <v/>
      </c>
      <c r="H454" s="34" t="s">
        <v>512</v>
      </c>
      <c r="I454" s="45"/>
      <c r="J454" s="46"/>
      <c r="K454" s="46"/>
      <c r="L454" s="47"/>
      <c r="M454" s="47"/>
      <c r="N454" s="54"/>
      <c r="O454" s="49"/>
      <c r="P454" s="50"/>
      <c r="Q454" s="51"/>
      <c r="R454" s="51"/>
      <c r="S454" s="51"/>
      <c r="T454" s="51"/>
      <c r="U454" s="55"/>
      <c r="V454" s="53" t="str">
        <f t="shared" si="42"/>
        <v/>
      </c>
      <c r="W454" s="44"/>
      <c r="X454" t="s">
        <v>28</v>
      </c>
    </row>
    <row r="455" spans="2:24">
      <c r="B455" s="31" t="str">
        <f t="shared" si="43"/>
        <v/>
      </c>
      <c r="C455" s="31" t="str">
        <f t="shared" si="44"/>
        <v/>
      </c>
      <c r="D455" s="31" t="str">
        <f t="shared" si="39"/>
        <v>Y</v>
      </c>
      <c r="E455" s="31">
        <f t="shared" si="40"/>
        <v>0</v>
      </c>
      <c r="F455" s="32" t="str">
        <f t="shared" si="41"/>
        <v/>
      </c>
      <c r="G455" s="33" t="str">
        <f ca="1">IF(OR(P455=$N$2,P455=$N$3),IF(F455=ReleaseProgress!$G$2,0,IF(F455&gt;ReleaseProgress!$G$2,1,-1)),"")</f>
        <v/>
      </c>
      <c r="H455" s="34" t="s">
        <v>513</v>
      </c>
      <c r="I455" s="45"/>
      <c r="J455" s="46"/>
      <c r="K455" s="46"/>
      <c r="L455" s="47"/>
      <c r="M455" s="47"/>
      <c r="N455" s="54"/>
      <c r="O455" s="49"/>
      <c r="P455" s="50"/>
      <c r="Q455" s="51"/>
      <c r="R455" s="51"/>
      <c r="S455" s="51"/>
      <c r="T455" s="51"/>
      <c r="U455" s="55"/>
      <c r="V455" s="53" t="str">
        <f t="shared" si="42"/>
        <v/>
      </c>
      <c r="W455" s="44"/>
      <c r="X455" t="s">
        <v>28</v>
      </c>
    </row>
    <row r="456" spans="2:24">
      <c r="B456" s="31" t="str">
        <f t="shared" si="43"/>
        <v/>
      </c>
      <c r="C456" s="31" t="str">
        <f t="shared" si="44"/>
        <v/>
      </c>
      <c r="D456" s="31" t="str">
        <f t="shared" si="39"/>
        <v>Y</v>
      </c>
      <c r="E456" s="31">
        <f t="shared" si="40"/>
        <v>0</v>
      </c>
      <c r="F456" s="32" t="str">
        <f t="shared" si="41"/>
        <v/>
      </c>
      <c r="G456" s="33" t="str">
        <f ca="1">IF(OR(P456=$N$2,P456=$N$3),IF(F456=ReleaseProgress!$G$2,0,IF(F456&gt;ReleaseProgress!$G$2,1,-1)),"")</f>
        <v/>
      </c>
      <c r="H456" s="34" t="s">
        <v>514</v>
      </c>
      <c r="I456" s="45"/>
      <c r="J456" s="46"/>
      <c r="K456" s="46"/>
      <c r="L456" s="47"/>
      <c r="M456" s="47"/>
      <c r="N456" s="54"/>
      <c r="O456" s="49"/>
      <c r="P456" s="50"/>
      <c r="Q456" s="51"/>
      <c r="R456" s="51"/>
      <c r="S456" s="51"/>
      <c r="T456" s="51"/>
      <c r="U456" s="55"/>
      <c r="V456" s="53" t="str">
        <f t="shared" si="42"/>
        <v/>
      </c>
      <c r="W456" s="44"/>
      <c r="X456" t="s">
        <v>28</v>
      </c>
    </row>
    <row r="457" spans="2:24">
      <c r="B457" s="31" t="str">
        <f t="shared" si="43"/>
        <v/>
      </c>
      <c r="C457" s="31" t="str">
        <f t="shared" si="44"/>
        <v/>
      </c>
      <c r="D457" s="31" t="str">
        <f t="shared" si="39"/>
        <v>Y</v>
      </c>
      <c r="E457" s="31">
        <f t="shared" si="40"/>
        <v>0</v>
      </c>
      <c r="F457" s="32" t="str">
        <f t="shared" si="41"/>
        <v/>
      </c>
      <c r="G457" s="33" t="str">
        <f ca="1">IF(OR(P457=$N$2,P457=$N$3),IF(F457=ReleaseProgress!$G$2,0,IF(F457&gt;ReleaseProgress!$G$2,1,-1)),"")</f>
        <v/>
      </c>
      <c r="H457" s="34" t="s">
        <v>515</v>
      </c>
      <c r="I457" s="45"/>
      <c r="J457" s="46"/>
      <c r="K457" s="46"/>
      <c r="L457" s="47"/>
      <c r="M457" s="47"/>
      <c r="N457" s="54"/>
      <c r="O457" s="49"/>
      <c r="P457" s="50"/>
      <c r="Q457" s="51"/>
      <c r="R457" s="51"/>
      <c r="S457" s="51"/>
      <c r="T457" s="51"/>
      <c r="U457" s="55"/>
      <c r="V457" s="53" t="str">
        <f t="shared" si="42"/>
        <v/>
      </c>
      <c r="W457" s="44"/>
      <c r="X457" t="s">
        <v>28</v>
      </c>
    </row>
    <row r="458" spans="2:24">
      <c r="B458" s="31" t="str">
        <f t="shared" si="43"/>
        <v/>
      </c>
      <c r="C458" s="31" t="str">
        <f t="shared" si="44"/>
        <v/>
      </c>
      <c r="D458" s="31" t="str">
        <f t="shared" si="39"/>
        <v>Y</v>
      </c>
      <c r="E458" s="31">
        <f t="shared" si="40"/>
        <v>0</v>
      </c>
      <c r="F458" s="32" t="str">
        <f t="shared" si="41"/>
        <v/>
      </c>
      <c r="G458" s="33" t="str">
        <f ca="1">IF(OR(P458=$N$2,P458=$N$3),IF(F458=ReleaseProgress!$G$2,0,IF(F458&gt;ReleaseProgress!$G$2,1,-1)),"")</f>
        <v/>
      </c>
      <c r="H458" s="34" t="s">
        <v>516</v>
      </c>
      <c r="I458" s="45"/>
      <c r="J458" s="46"/>
      <c r="K458" s="46"/>
      <c r="L458" s="47"/>
      <c r="M458" s="47"/>
      <c r="N458" s="54"/>
      <c r="O458" s="49"/>
      <c r="P458" s="50"/>
      <c r="Q458" s="51"/>
      <c r="R458" s="51"/>
      <c r="S458" s="51"/>
      <c r="T458" s="51"/>
      <c r="U458" s="55"/>
      <c r="V458" s="53" t="str">
        <f t="shared" si="42"/>
        <v/>
      </c>
      <c r="W458" s="44"/>
      <c r="X458" t="s">
        <v>28</v>
      </c>
    </row>
    <row r="459" spans="2:24">
      <c r="B459" s="31" t="str">
        <f t="shared" si="43"/>
        <v/>
      </c>
      <c r="C459" s="31" t="str">
        <f t="shared" si="44"/>
        <v/>
      </c>
      <c r="D459" s="31" t="str">
        <f t="shared" si="39"/>
        <v>Y</v>
      </c>
      <c r="E459" s="31">
        <f t="shared" si="40"/>
        <v>0</v>
      </c>
      <c r="F459" s="32" t="str">
        <f t="shared" si="41"/>
        <v/>
      </c>
      <c r="G459" s="33" t="str">
        <f ca="1">IF(OR(P459=$N$2,P459=$N$3),IF(F459=ReleaseProgress!$G$2,0,IF(F459&gt;ReleaseProgress!$G$2,1,-1)),"")</f>
        <v/>
      </c>
      <c r="H459" s="34" t="s">
        <v>517</v>
      </c>
      <c r="I459" s="45"/>
      <c r="J459" s="46"/>
      <c r="K459" s="46"/>
      <c r="L459" s="47"/>
      <c r="M459" s="47"/>
      <c r="N459" s="54"/>
      <c r="O459" s="49"/>
      <c r="P459" s="50"/>
      <c r="Q459" s="51"/>
      <c r="R459" s="51"/>
      <c r="S459" s="51"/>
      <c r="T459" s="51"/>
      <c r="U459" s="55"/>
      <c r="V459" s="53" t="str">
        <f t="shared" si="42"/>
        <v/>
      </c>
      <c r="W459" s="44"/>
      <c r="X459" t="s">
        <v>28</v>
      </c>
    </row>
    <row r="460" spans="2:24">
      <c r="B460" s="31" t="str">
        <f t="shared" si="43"/>
        <v/>
      </c>
      <c r="C460" s="31" t="str">
        <f t="shared" si="44"/>
        <v/>
      </c>
      <c r="D460" s="31" t="str">
        <f t="shared" ref="D460:D523" si="45">IF(OR(P460=Not_started,P460=In_progress),"N",IF(OR(P460=N_A,P460=Suspended,P460=Canceled),"","Y"))</f>
        <v>Y</v>
      </c>
      <c r="E460" s="31">
        <f t="shared" ref="E460:E523" si="46">IF(OR(P460=Not_started,P460=In_progress,P460=Applied,P460=Closed),1,0)</f>
        <v>0</v>
      </c>
      <c r="F460" s="32" t="str">
        <f t="shared" ref="F460:F523" si="47">IFERROR(IF(P460=Backlog,"",IF(O460="",B460,IF(WEEKNUM(O460)&lt;10,VALUE(CONCATENATE(YEAR(O460),"0",WEEKNUM(O460))),VALUE(CONCATENATE(YEAR(O460),WEEKNUM(O460)))))),"date? &gt;&gt;")</f>
        <v/>
      </c>
      <c r="G460" s="33" t="str">
        <f ca="1">IF(OR(P460=$N$2,P460=$N$3),IF(F460=ReleaseProgress!$G$2,0,IF(F460&gt;ReleaseProgress!$G$2,1,-1)),"")</f>
        <v/>
      </c>
      <c r="H460" s="34" t="s">
        <v>518</v>
      </c>
      <c r="I460" s="45"/>
      <c r="J460" s="46"/>
      <c r="K460" s="46"/>
      <c r="L460" s="47"/>
      <c r="M460" s="47"/>
      <c r="N460" s="54"/>
      <c r="O460" s="49"/>
      <c r="P460" s="50"/>
      <c r="Q460" s="51"/>
      <c r="R460" s="51"/>
      <c r="S460" s="51"/>
      <c r="T460" s="51"/>
      <c r="U460" s="55"/>
      <c r="V460" s="53" t="str">
        <f t="shared" ref="V460:V523" si="48">IF(ISERROR(VLOOKUP(K460,LB_PROJECTS,2,FALSE)),"",VLOOKUP(K460,LB_PROJECTS,2,FALSE))</f>
        <v/>
      </c>
      <c r="W460" s="44"/>
      <c r="X460" t="s">
        <v>28</v>
      </c>
    </row>
    <row r="461" spans="2:24">
      <c r="B461" s="31" t="str">
        <f t="shared" ref="B461:B524" si="49">IF(N461="","",IF(WEEKNUM(N461)&lt;10,VALUE(CONCATENATE(YEAR(N461),"0",WEEKNUM(N461))),VALUE(CONCATENATE(YEAR(N461),WEEKNUM(N461)))))</f>
        <v/>
      </c>
      <c r="C461" s="31" t="str">
        <f t="shared" ref="C461:C524" si="50">IF(Q461="","",IF(WEEKNUM(Q461)&lt;10,VALUE(CONCATENATE(YEAR(Q461),"0",WEEKNUM(Q461))),VALUE(CONCATENATE(YEAR(Q461),WEEKNUM(Q461)))))</f>
        <v/>
      </c>
      <c r="D461" s="31" t="str">
        <f t="shared" si="45"/>
        <v>Y</v>
      </c>
      <c r="E461" s="31">
        <f t="shared" si="46"/>
        <v>0</v>
      </c>
      <c r="F461" s="32" t="str">
        <f t="shared" si="47"/>
        <v/>
      </c>
      <c r="G461" s="33" t="str">
        <f ca="1">IF(OR(P461=$N$2,P461=$N$3),IF(F461=ReleaseProgress!$G$2,0,IF(F461&gt;ReleaseProgress!$G$2,1,-1)),"")</f>
        <v/>
      </c>
      <c r="H461" s="34" t="s">
        <v>519</v>
      </c>
      <c r="I461" s="45"/>
      <c r="J461" s="46"/>
      <c r="K461" s="46"/>
      <c r="L461" s="47"/>
      <c r="M461" s="47"/>
      <c r="N461" s="54"/>
      <c r="O461" s="49"/>
      <c r="P461" s="50"/>
      <c r="Q461" s="51"/>
      <c r="R461" s="51"/>
      <c r="S461" s="51"/>
      <c r="T461" s="51"/>
      <c r="U461" s="55"/>
      <c r="V461" s="53" t="str">
        <f t="shared" si="48"/>
        <v/>
      </c>
      <c r="W461" s="44"/>
      <c r="X461" t="s">
        <v>28</v>
      </c>
    </row>
    <row r="462" spans="2:24">
      <c r="B462" s="31" t="str">
        <f t="shared" si="49"/>
        <v/>
      </c>
      <c r="C462" s="31" t="str">
        <f t="shared" si="50"/>
        <v/>
      </c>
      <c r="D462" s="31" t="str">
        <f t="shared" si="45"/>
        <v>Y</v>
      </c>
      <c r="E462" s="31">
        <f t="shared" si="46"/>
        <v>0</v>
      </c>
      <c r="F462" s="32" t="str">
        <f t="shared" si="47"/>
        <v/>
      </c>
      <c r="G462" s="33" t="str">
        <f ca="1">IF(OR(P462=$N$2,P462=$N$3),IF(F462=ReleaseProgress!$G$2,0,IF(F462&gt;ReleaseProgress!$G$2,1,-1)),"")</f>
        <v/>
      </c>
      <c r="H462" s="34" t="s">
        <v>520</v>
      </c>
      <c r="I462" s="45"/>
      <c r="J462" s="46"/>
      <c r="K462" s="46"/>
      <c r="L462" s="47"/>
      <c r="M462" s="47"/>
      <c r="N462" s="54"/>
      <c r="O462" s="49"/>
      <c r="P462" s="50"/>
      <c r="Q462" s="51"/>
      <c r="R462" s="51"/>
      <c r="S462" s="51"/>
      <c r="T462" s="51"/>
      <c r="U462" s="55"/>
      <c r="V462" s="53" t="str">
        <f t="shared" si="48"/>
        <v/>
      </c>
      <c r="W462" s="44"/>
      <c r="X462" t="s">
        <v>28</v>
      </c>
    </row>
    <row r="463" spans="2:24">
      <c r="B463" s="31" t="str">
        <f t="shared" si="49"/>
        <v/>
      </c>
      <c r="C463" s="31" t="str">
        <f t="shared" si="50"/>
        <v/>
      </c>
      <c r="D463" s="31" t="str">
        <f t="shared" si="45"/>
        <v>Y</v>
      </c>
      <c r="E463" s="31">
        <f t="shared" si="46"/>
        <v>0</v>
      </c>
      <c r="F463" s="32" t="str">
        <f t="shared" si="47"/>
        <v/>
      </c>
      <c r="G463" s="33" t="str">
        <f ca="1">IF(OR(P463=$N$2,P463=$N$3),IF(F463=ReleaseProgress!$G$2,0,IF(F463&gt;ReleaseProgress!$G$2,1,-1)),"")</f>
        <v/>
      </c>
      <c r="H463" s="34" t="s">
        <v>521</v>
      </c>
      <c r="I463" s="45"/>
      <c r="J463" s="46"/>
      <c r="K463" s="46"/>
      <c r="L463" s="47"/>
      <c r="M463" s="47"/>
      <c r="N463" s="54"/>
      <c r="O463" s="49"/>
      <c r="P463" s="50"/>
      <c r="Q463" s="51"/>
      <c r="R463" s="51"/>
      <c r="S463" s="51"/>
      <c r="T463" s="51"/>
      <c r="U463" s="55"/>
      <c r="V463" s="53" t="str">
        <f t="shared" si="48"/>
        <v/>
      </c>
      <c r="W463" s="44"/>
      <c r="X463" t="s">
        <v>28</v>
      </c>
    </row>
    <row r="464" spans="2:24">
      <c r="B464" s="31" t="str">
        <f t="shared" si="49"/>
        <v/>
      </c>
      <c r="C464" s="31" t="str">
        <f t="shared" si="50"/>
        <v/>
      </c>
      <c r="D464" s="31" t="str">
        <f t="shared" si="45"/>
        <v>Y</v>
      </c>
      <c r="E464" s="31">
        <f t="shared" si="46"/>
        <v>0</v>
      </c>
      <c r="F464" s="32" t="str">
        <f t="shared" si="47"/>
        <v/>
      </c>
      <c r="G464" s="33" t="str">
        <f ca="1">IF(OR(P464=$N$2,P464=$N$3),IF(F464=ReleaseProgress!$G$2,0,IF(F464&gt;ReleaseProgress!$G$2,1,-1)),"")</f>
        <v/>
      </c>
      <c r="H464" s="34" t="s">
        <v>522</v>
      </c>
      <c r="I464" s="45"/>
      <c r="J464" s="46"/>
      <c r="K464" s="46"/>
      <c r="L464" s="47"/>
      <c r="M464" s="47"/>
      <c r="N464" s="54"/>
      <c r="O464" s="49"/>
      <c r="P464" s="50"/>
      <c r="Q464" s="51"/>
      <c r="R464" s="51"/>
      <c r="S464" s="51"/>
      <c r="T464" s="51"/>
      <c r="U464" s="55"/>
      <c r="V464" s="53" t="str">
        <f t="shared" si="48"/>
        <v/>
      </c>
      <c r="W464" s="44"/>
      <c r="X464" t="s">
        <v>28</v>
      </c>
    </row>
    <row r="465" spans="2:24">
      <c r="B465" s="31" t="str">
        <f t="shared" si="49"/>
        <v/>
      </c>
      <c r="C465" s="31" t="str">
        <f t="shared" si="50"/>
        <v/>
      </c>
      <c r="D465" s="31" t="str">
        <f t="shared" si="45"/>
        <v>Y</v>
      </c>
      <c r="E465" s="31">
        <f t="shared" si="46"/>
        <v>0</v>
      </c>
      <c r="F465" s="32" t="str">
        <f t="shared" si="47"/>
        <v/>
      </c>
      <c r="G465" s="33" t="str">
        <f ca="1">IF(OR(P465=$N$2,P465=$N$3),IF(F465=ReleaseProgress!$G$2,0,IF(F465&gt;ReleaseProgress!$G$2,1,-1)),"")</f>
        <v/>
      </c>
      <c r="H465" s="34" t="s">
        <v>523</v>
      </c>
      <c r="I465" s="45"/>
      <c r="J465" s="46"/>
      <c r="K465" s="46"/>
      <c r="L465" s="47"/>
      <c r="M465" s="47"/>
      <c r="N465" s="54"/>
      <c r="O465" s="49"/>
      <c r="P465" s="50"/>
      <c r="Q465" s="51"/>
      <c r="R465" s="51"/>
      <c r="S465" s="51"/>
      <c r="T465" s="51"/>
      <c r="U465" s="55"/>
      <c r="V465" s="53" t="str">
        <f t="shared" si="48"/>
        <v/>
      </c>
      <c r="W465" s="44"/>
      <c r="X465" t="s">
        <v>28</v>
      </c>
    </row>
    <row r="466" spans="2:24">
      <c r="B466" s="31" t="str">
        <f t="shared" si="49"/>
        <v/>
      </c>
      <c r="C466" s="31" t="str">
        <f t="shared" si="50"/>
        <v/>
      </c>
      <c r="D466" s="31" t="str">
        <f t="shared" si="45"/>
        <v>Y</v>
      </c>
      <c r="E466" s="31">
        <f t="shared" si="46"/>
        <v>0</v>
      </c>
      <c r="F466" s="32" t="str">
        <f t="shared" si="47"/>
        <v/>
      </c>
      <c r="G466" s="33" t="str">
        <f ca="1">IF(OR(P466=$N$2,P466=$N$3),IF(F466=ReleaseProgress!$G$2,0,IF(F466&gt;ReleaseProgress!$G$2,1,-1)),"")</f>
        <v/>
      </c>
      <c r="H466" s="34" t="s">
        <v>524</v>
      </c>
      <c r="I466" s="45"/>
      <c r="J466" s="46"/>
      <c r="K466" s="46"/>
      <c r="L466" s="47"/>
      <c r="M466" s="47"/>
      <c r="N466" s="54"/>
      <c r="O466" s="49"/>
      <c r="P466" s="50"/>
      <c r="Q466" s="51"/>
      <c r="R466" s="51"/>
      <c r="S466" s="51"/>
      <c r="T466" s="51"/>
      <c r="U466" s="55"/>
      <c r="V466" s="53" t="str">
        <f t="shared" si="48"/>
        <v/>
      </c>
      <c r="W466" s="44"/>
      <c r="X466" t="s">
        <v>28</v>
      </c>
    </row>
    <row r="467" spans="2:24">
      <c r="B467" s="31" t="str">
        <f t="shared" si="49"/>
        <v/>
      </c>
      <c r="C467" s="31" t="str">
        <f t="shared" si="50"/>
        <v/>
      </c>
      <c r="D467" s="31" t="str">
        <f t="shared" si="45"/>
        <v>Y</v>
      </c>
      <c r="E467" s="31">
        <f t="shared" si="46"/>
        <v>0</v>
      </c>
      <c r="F467" s="32" t="str">
        <f t="shared" si="47"/>
        <v/>
      </c>
      <c r="G467" s="33" t="str">
        <f ca="1">IF(OR(P467=$N$2,P467=$N$3),IF(F467=ReleaseProgress!$G$2,0,IF(F467&gt;ReleaseProgress!$G$2,1,-1)),"")</f>
        <v/>
      </c>
      <c r="H467" s="34" t="s">
        <v>525</v>
      </c>
      <c r="I467" s="45"/>
      <c r="J467" s="46"/>
      <c r="K467" s="46"/>
      <c r="L467" s="47"/>
      <c r="M467" s="47"/>
      <c r="N467" s="54"/>
      <c r="O467" s="49"/>
      <c r="P467" s="50"/>
      <c r="Q467" s="51"/>
      <c r="R467" s="51"/>
      <c r="S467" s="51"/>
      <c r="T467" s="51"/>
      <c r="U467" s="55"/>
      <c r="V467" s="53" t="str">
        <f t="shared" si="48"/>
        <v/>
      </c>
      <c r="W467" s="44"/>
      <c r="X467" t="s">
        <v>28</v>
      </c>
    </row>
    <row r="468" spans="2:24">
      <c r="B468" s="31" t="str">
        <f t="shared" si="49"/>
        <v/>
      </c>
      <c r="C468" s="31" t="str">
        <f t="shared" si="50"/>
        <v/>
      </c>
      <c r="D468" s="31" t="str">
        <f t="shared" si="45"/>
        <v>Y</v>
      </c>
      <c r="E468" s="31">
        <f t="shared" si="46"/>
        <v>0</v>
      </c>
      <c r="F468" s="32" t="str">
        <f t="shared" si="47"/>
        <v/>
      </c>
      <c r="G468" s="33" t="str">
        <f ca="1">IF(OR(P468=$N$2,P468=$N$3),IF(F468=ReleaseProgress!$G$2,0,IF(F468&gt;ReleaseProgress!$G$2,1,-1)),"")</f>
        <v/>
      </c>
      <c r="H468" s="34" t="s">
        <v>526</v>
      </c>
      <c r="I468" s="45"/>
      <c r="J468" s="46"/>
      <c r="K468" s="46"/>
      <c r="L468" s="47"/>
      <c r="M468" s="47"/>
      <c r="N468" s="54"/>
      <c r="O468" s="49"/>
      <c r="P468" s="50"/>
      <c r="Q468" s="51"/>
      <c r="R468" s="51"/>
      <c r="S468" s="51"/>
      <c r="T468" s="51"/>
      <c r="U468" s="55"/>
      <c r="V468" s="53" t="str">
        <f t="shared" si="48"/>
        <v/>
      </c>
      <c r="W468" s="44"/>
      <c r="X468" t="s">
        <v>28</v>
      </c>
    </row>
    <row r="469" spans="2:24">
      <c r="B469" s="31" t="str">
        <f t="shared" si="49"/>
        <v/>
      </c>
      <c r="C469" s="31" t="str">
        <f t="shared" si="50"/>
        <v/>
      </c>
      <c r="D469" s="31" t="str">
        <f t="shared" si="45"/>
        <v>Y</v>
      </c>
      <c r="E469" s="31">
        <f t="shared" si="46"/>
        <v>0</v>
      </c>
      <c r="F469" s="32" t="str">
        <f t="shared" si="47"/>
        <v/>
      </c>
      <c r="G469" s="33" t="str">
        <f ca="1">IF(OR(P469=$N$2,P469=$N$3),IF(F469=ReleaseProgress!$G$2,0,IF(F469&gt;ReleaseProgress!$G$2,1,-1)),"")</f>
        <v/>
      </c>
      <c r="H469" s="34" t="s">
        <v>527</v>
      </c>
      <c r="I469" s="45"/>
      <c r="J469" s="46"/>
      <c r="K469" s="46"/>
      <c r="L469" s="47"/>
      <c r="M469" s="47"/>
      <c r="N469" s="54"/>
      <c r="O469" s="49"/>
      <c r="P469" s="50"/>
      <c r="Q469" s="51"/>
      <c r="R469" s="51"/>
      <c r="S469" s="51"/>
      <c r="T469" s="51"/>
      <c r="U469" s="55"/>
      <c r="V469" s="53" t="str">
        <f t="shared" si="48"/>
        <v/>
      </c>
      <c r="W469" s="44"/>
      <c r="X469" t="s">
        <v>28</v>
      </c>
    </row>
    <row r="470" spans="2:24">
      <c r="B470" s="31" t="str">
        <f t="shared" si="49"/>
        <v/>
      </c>
      <c r="C470" s="31" t="str">
        <f t="shared" si="50"/>
        <v/>
      </c>
      <c r="D470" s="31" t="str">
        <f t="shared" si="45"/>
        <v>Y</v>
      </c>
      <c r="E470" s="31">
        <f t="shared" si="46"/>
        <v>0</v>
      </c>
      <c r="F470" s="32" t="str">
        <f t="shared" si="47"/>
        <v/>
      </c>
      <c r="G470" s="33" t="str">
        <f ca="1">IF(OR(P470=$N$2,P470=$N$3),IF(F470=ReleaseProgress!$G$2,0,IF(F470&gt;ReleaseProgress!$G$2,1,-1)),"")</f>
        <v/>
      </c>
      <c r="H470" s="34" t="s">
        <v>528</v>
      </c>
      <c r="I470" s="45"/>
      <c r="J470" s="46"/>
      <c r="K470" s="46"/>
      <c r="L470" s="47"/>
      <c r="M470" s="47"/>
      <c r="N470" s="54"/>
      <c r="O470" s="49"/>
      <c r="P470" s="50"/>
      <c r="Q470" s="51"/>
      <c r="R470" s="51"/>
      <c r="S470" s="51"/>
      <c r="T470" s="51"/>
      <c r="U470" s="55"/>
      <c r="V470" s="53" t="str">
        <f t="shared" si="48"/>
        <v/>
      </c>
      <c r="W470" s="44"/>
      <c r="X470" t="s">
        <v>28</v>
      </c>
    </row>
    <row r="471" spans="2:24">
      <c r="B471" s="31" t="str">
        <f t="shared" si="49"/>
        <v/>
      </c>
      <c r="C471" s="31" t="str">
        <f t="shared" si="50"/>
        <v/>
      </c>
      <c r="D471" s="31" t="str">
        <f t="shared" si="45"/>
        <v>Y</v>
      </c>
      <c r="E471" s="31">
        <f t="shared" si="46"/>
        <v>0</v>
      </c>
      <c r="F471" s="32" t="str">
        <f t="shared" si="47"/>
        <v/>
      </c>
      <c r="G471" s="33" t="str">
        <f ca="1">IF(OR(P471=$N$2,P471=$N$3),IF(F471=ReleaseProgress!$G$2,0,IF(F471&gt;ReleaseProgress!$G$2,1,-1)),"")</f>
        <v/>
      </c>
      <c r="H471" s="34" t="s">
        <v>529</v>
      </c>
      <c r="I471" s="45"/>
      <c r="J471" s="46"/>
      <c r="K471" s="46"/>
      <c r="L471" s="47"/>
      <c r="M471" s="47"/>
      <c r="N471" s="54"/>
      <c r="O471" s="49"/>
      <c r="P471" s="50"/>
      <c r="Q471" s="51"/>
      <c r="R471" s="51"/>
      <c r="S471" s="51"/>
      <c r="T471" s="51"/>
      <c r="U471" s="55"/>
      <c r="V471" s="53" t="str">
        <f t="shared" si="48"/>
        <v/>
      </c>
      <c r="W471" s="44"/>
      <c r="X471" t="s">
        <v>28</v>
      </c>
    </row>
    <row r="472" spans="2:24">
      <c r="B472" s="31" t="str">
        <f t="shared" si="49"/>
        <v/>
      </c>
      <c r="C472" s="31" t="str">
        <f t="shared" si="50"/>
        <v/>
      </c>
      <c r="D472" s="31" t="str">
        <f t="shared" si="45"/>
        <v>Y</v>
      </c>
      <c r="E472" s="31">
        <f t="shared" si="46"/>
        <v>0</v>
      </c>
      <c r="F472" s="32" t="str">
        <f t="shared" si="47"/>
        <v/>
      </c>
      <c r="G472" s="33" t="str">
        <f ca="1">IF(OR(P472=$N$2,P472=$N$3),IF(F472=ReleaseProgress!$G$2,0,IF(F472&gt;ReleaseProgress!$G$2,1,-1)),"")</f>
        <v/>
      </c>
      <c r="H472" s="34" t="s">
        <v>530</v>
      </c>
      <c r="I472" s="45"/>
      <c r="J472" s="46"/>
      <c r="K472" s="46"/>
      <c r="L472" s="47"/>
      <c r="M472" s="47"/>
      <c r="N472" s="54"/>
      <c r="O472" s="49"/>
      <c r="P472" s="50"/>
      <c r="Q472" s="51"/>
      <c r="R472" s="51"/>
      <c r="S472" s="51"/>
      <c r="T472" s="51"/>
      <c r="U472" s="55"/>
      <c r="V472" s="53" t="str">
        <f t="shared" si="48"/>
        <v/>
      </c>
      <c r="W472" s="44"/>
      <c r="X472" t="s">
        <v>28</v>
      </c>
    </row>
    <row r="473" spans="2:24">
      <c r="B473" s="31" t="str">
        <f t="shared" si="49"/>
        <v/>
      </c>
      <c r="C473" s="31" t="str">
        <f t="shared" si="50"/>
        <v/>
      </c>
      <c r="D473" s="31" t="str">
        <f t="shared" si="45"/>
        <v>Y</v>
      </c>
      <c r="E473" s="31">
        <f t="shared" si="46"/>
        <v>0</v>
      </c>
      <c r="F473" s="32" t="str">
        <f t="shared" si="47"/>
        <v/>
      </c>
      <c r="G473" s="33" t="str">
        <f ca="1">IF(OR(P473=$N$2,P473=$N$3),IF(F473=ReleaseProgress!$G$2,0,IF(F473&gt;ReleaseProgress!$G$2,1,-1)),"")</f>
        <v/>
      </c>
      <c r="H473" s="34" t="s">
        <v>531</v>
      </c>
      <c r="I473" s="45"/>
      <c r="J473" s="46"/>
      <c r="K473" s="46"/>
      <c r="L473" s="47"/>
      <c r="M473" s="47"/>
      <c r="N473" s="54"/>
      <c r="O473" s="49"/>
      <c r="P473" s="50"/>
      <c r="Q473" s="51"/>
      <c r="R473" s="51"/>
      <c r="S473" s="51"/>
      <c r="T473" s="51"/>
      <c r="U473" s="55"/>
      <c r="V473" s="53" t="str">
        <f t="shared" si="48"/>
        <v/>
      </c>
      <c r="W473" s="44"/>
      <c r="X473" t="s">
        <v>28</v>
      </c>
    </row>
    <row r="474" spans="2:24">
      <c r="B474" s="31" t="str">
        <f t="shared" si="49"/>
        <v/>
      </c>
      <c r="C474" s="31" t="str">
        <f t="shared" si="50"/>
        <v/>
      </c>
      <c r="D474" s="31" t="str">
        <f t="shared" si="45"/>
        <v>Y</v>
      </c>
      <c r="E474" s="31">
        <f t="shared" si="46"/>
        <v>0</v>
      </c>
      <c r="F474" s="32" t="str">
        <f t="shared" si="47"/>
        <v/>
      </c>
      <c r="G474" s="33" t="str">
        <f ca="1">IF(OR(P474=$N$2,P474=$N$3),IF(F474=ReleaseProgress!$G$2,0,IF(F474&gt;ReleaseProgress!$G$2,1,-1)),"")</f>
        <v/>
      </c>
      <c r="H474" s="34" t="s">
        <v>532</v>
      </c>
      <c r="I474" s="45"/>
      <c r="J474" s="46"/>
      <c r="K474" s="46"/>
      <c r="L474" s="47"/>
      <c r="M474" s="47"/>
      <c r="N474" s="54"/>
      <c r="O474" s="49"/>
      <c r="P474" s="50"/>
      <c r="Q474" s="51"/>
      <c r="R474" s="51"/>
      <c r="S474" s="51"/>
      <c r="T474" s="51"/>
      <c r="U474" s="55"/>
      <c r="V474" s="53" t="str">
        <f t="shared" si="48"/>
        <v/>
      </c>
      <c r="W474" s="44"/>
      <c r="X474" t="s">
        <v>28</v>
      </c>
    </row>
    <row r="475" spans="2:24">
      <c r="B475" s="31" t="str">
        <f t="shared" si="49"/>
        <v/>
      </c>
      <c r="C475" s="31" t="str">
        <f t="shared" si="50"/>
        <v/>
      </c>
      <c r="D475" s="31" t="str">
        <f t="shared" si="45"/>
        <v>Y</v>
      </c>
      <c r="E475" s="31">
        <f t="shared" si="46"/>
        <v>0</v>
      </c>
      <c r="F475" s="32" t="str">
        <f t="shared" si="47"/>
        <v/>
      </c>
      <c r="G475" s="33" t="str">
        <f ca="1">IF(OR(P475=$N$2,P475=$N$3),IF(F475=ReleaseProgress!$G$2,0,IF(F475&gt;ReleaseProgress!$G$2,1,-1)),"")</f>
        <v/>
      </c>
      <c r="H475" s="34" t="s">
        <v>533</v>
      </c>
      <c r="I475" s="45"/>
      <c r="J475" s="46"/>
      <c r="K475" s="46"/>
      <c r="L475" s="47"/>
      <c r="M475" s="47"/>
      <c r="N475" s="54"/>
      <c r="O475" s="49"/>
      <c r="P475" s="50"/>
      <c r="Q475" s="51"/>
      <c r="R475" s="51"/>
      <c r="S475" s="51"/>
      <c r="T475" s="51"/>
      <c r="U475" s="55"/>
      <c r="V475" s="53" t="str">
        <f t="shared" si="48"/>
        <v/>
      </c>
      <c r="W475" s="44"/>
      <c r="X475" t="s">
        <v>28</v>
      </c>
    </row>
    <row r="476" spans="2:24">
      <c r="B476" s="31" t="str">
        <f t="shared" si="49"/>
        <v/>
      </c>
      <c r="C476" s="31" t="str">
        <f t="shared" si="50"/>
        <v/>
      </c>
      <c r="D476" s="31" t="str">
        <f t="shared" si="45"/>
        <v>Y</v>
      </c>
      <c r="E476" s="31">
        <f t="shared" si="46"/>
        <v>0</v>
      </c>
      <c r="F476" s="32" t="str">
        <f t="shared" si="47"/>
        <v/>
      </c>
      <c r="G476" s="33" t="str">
        <f ca="1">IF(OR(P476=$N$2,P476=$N$3),IF(F476=ReleaseProgress!$G$2,0,IF(F476&gt;ReleaseProgress!$G$2,1,-1)),"")</f>
        <v/>
      </c>
      <c r="H476" s="34" t="s">
        <v>534</v>
      </c>
      <c r="I476" s="45"/>
      <c r="J476" s="46"/>
      <c r="K476" s="46"/>
      <c r="L476" s="47"/>
      <c r="M476" s="47"/>
      <c r="N476" s="54"/>
      <c r="O476" s="49"/>
      <c r="P476" s="50"/>
      <c r="Q476" s="51"/>
      <c r="R476" s="51"/>
      <c r="S476" s="51"/>
      <c r="T476" s="51"/>
      <c r="U476" s="55"/>
      <c r="V476" s="53" t="str">
        <f t="shared" si="48"/>
        <v/>
      </c>
      <c r="W476" s="44"/>
      <c r="X476" t="s">
        <v>28</v>
      </c>
    </row>
    <row r="477" spans="2:24">
      <c r="B477" s="31" t="str">
        <f t="shared" si="49"/>
        <v/>
      </c>
      <c r="C477" s="31" t="str">
        <f t="shared" si="50"/>
        <v/>
      </c>
      <c r="D477" s="31" t="str">
        <f t="shared" si="45"/>
        <v>Y</v>
      </c>
      <c r="E477" s="31">
        <f t="shared" si="46"/>
        <v>0</v>
      </c>
      <c r="F477" s="32" t="str">
        <f t="shared" si="47"/>
        <v/>
      </c>
      <c r="G477" s="33" t="str">
        <f ca="1">IF(OR(P477=$N$2,P477=$N$3),IF(F477=ReleaseProgress!$G$2,0,IF(F477&gt;ReleaseProgress!$G$2,1,-1)),"")</f>
        <v/>
      </c>
      <c r="H477" s="34" t="s">
        <v>535</v>
      </c>
      <c r="I477" s="45"/>
      <c r="J477" s="46"/>
      <c r="K477" s="46"/>
      <c r="L477" s="47"/>
      <c r="M477" s="47"/>
      <c r="N477" s="54"/>
      <c r="O477" s="49"/>
      <c r="P477" s="50"/>
      <c r="Q477" s="51"/>
      <c r="R477" s="51"/>
      <c r="S477" s="51"/>
      <c r="T477" s="51"/>
      <c r="U477" s="55"/>
      <c r="V477" s="53" t="str">
        <f t="shared" si="48"/>
        <v/>
      </c>
      <c r="W477" s="44"/>
      <c r="X477" t="s">
        <v>28</v>
      </c>
    </row>
    <row r="478" spans="2:24">
      <c r="B478" s="31" t="str">
        <f t="shared" si="49"/>
        <v/>
      </c>
      <c r="C478" s="31" t="str">
        <f t="shared" si="50"/>
        <v/>
      </c>
      <c r="D478" s="31" t="str">
        <f t="shared" si="45"/>
        <v>Y</v>
      </c>
      <c r="E478" s="31">
        <f t="shared" si="46"/>
        <v>0</v>
      </c>
      <c r="F478" s="32" t="str">
        <f t="shared" si="47"/>
        <v/>
      </c>
      <c r="G478" s="33" t="str">
        <f ca="1">IF(OR(P478=$N$2,P478=$N$3),IF(F478=ReleaseProgress!$G$2,0,IF(F478&gt;ReleaseProgress!$G$2,1,-1)),"")</f>
        <v/>
      </c>
      <c r="H478" s="34" t="s">
        <v>536</v>
      </c>
      <c r="I478" s="45"/>
      <c r="J478" s="46"/>
      <c r="K478" s="46"/>
      <c r="L478" s="47"/>
      <c r="M478" s="47"/>
      <c r="N478" s="54"/>
      <c r="O478" s="49"/>
      <c r="P478" s="50"/>
      <c r="Q478" s="51"/>
      <c r="R478" s="51"/>
      <c r="S478" s="51"/>
      <c r="T478" s="51"/>
      <c r="U478" s="55"/>
      <c r="V478" s="53" t="str">
        <f t="shared" si="48"/>
        <v/>
      </c>
      <c r="W478" s="44"/>
      <c r="X478" t="s">
        <v>28</v>
      </c>
    </row>
    <row r="479" spans="2:24">
      <c r="B479" s="31" t="str">
        <f t="shared" si="49"/>
        <v/>
      </c>
      <c r="C479" s="31" t="str">
        <f t="shared" si="50"/>
        <v/>
      </c>
      <c r="D479" s="31" t="str">
        <f t="shared" si="45"/>
        <v>Y</v>
      </c>
      <c r="E479" s="31">
        <f t="shared" si="46"/>
        <v>0</v>
      </c>
      <c r="F479" s="32" t="str">
        <f t="shared" si="47"/>
        <v/>
      </c>
      <c r="G479" s="33" t="str">
        <f ca="1">IF(OR(P479=$N$2,P479=$N$3),IF(F479=ReleaseProgress!$G$2,0,IF(F479&gt;ReleaseProgress!$G$2,1,-1)),"")</f>
        <v/>
      </c>
      <c r="H479" s="34" t="s">
        <v>537</v>
      </c>
      <c r="I479" s="45"/>
      <c r="J479" s="46"/>
      <c r="K479" s="46"/>
      <c r="L479" s="47"/>
      <c r="M479" s="47"/>
      <c r="N479" s="54"/>
      <c r="O479" s="49"/>
      <c r="P479" s="50"/>
      <c r="Q479" s="51"/>
      <c r="R479" s="51"/>
      <c r="S479" s="51"/>
      <c r="T479" s="51"/>
      <c r="U479" s="55"/>
      <c r="V479" s="53" t="str">
        <f t="shared" si="48"/>
        <v/>
      </c>
      <c r="W479" s="44"/>
      <c r="X479" t="s">
        <v>28</v>
      </c>
    </row>
    <row r="480" spans="2:24">
      <c r="B480" s="31" t="str">
        <f t="shared" si="49"/>
        <v/>
      </c>
      <c r="C480" s="31" t="str">
        <f t="shared" si="50"/>
        <v/>
      </c>
      <c r="D480" s="31" t="str">
        <f t="shared" si="45"/>
        <v>Y</v>
      </c>
      <c r="E480" s="31">
        <f t="shared" si="46"/>
        <v>0</v>
      </c>
      <c r="F480" s="32" t="str">
        <f t="shared" si="47"/>
        <v/>
      </c>
      <c r="G480" s="33" t="str">
        <f ca="1">IF(OR(P480=$N$2,P480=$N$3),IF(F480=ReleaseProgress!$G$2,0,IF(F480&gt;ReleaseProgress!$G$2,1,-1)),"")</f>
        <v/>
      </c>
      <c r="H480" s="34" t="s">
        <v>538</v>
      </c>
      <c r="I480" s="45"/>
      <c r="J480" s="46"/>
      <c r="K480" s="46"/>
      <c r="L480" s="47"/>
      <c r="M480" s="47"/>
      <c r="N480" s="54"/>
      <c r="O480" s="49"/>
      <c r="P480" s="50"/>
      <c r="Q480" s="51"/>
      <c r="R480" s="51"/>
      <c r="S480" s="51"/>
      <c r="T480" s="51"/>
      <c r="U480" s="55"/>
      <c r="V480" s="53" t="str">
        <f t="shared" si="48"/>
        <v/>
      </c>
      <c r="W480" s="44"/>
      <c r="X480" t="s">
        <v>28</v>
      </c>
    </row>
    <row r="481" spans="2:24">
      <c r="B481" s="31" t="str">
        <f t="shared" si="49"/>
        <v/>
      </c>
      <c r="C481" s="31" t="str">
        <f t="shared" si="50"/>
        <v/>
      </c>
      <c r="D481" s="31" t="str">
        <f t="shared" si="45"/>
        <v>Y</v>
      </c>
      <c r="E481" s="31">
        <f t="shared" si="46"/>
        <v>0</v>
      </c>
      <c r="F481" s="32" t="str">
        <f t="shared" si="47"/>
        <v/>
      </c>
      <c r="G481" s="33" t="str">
        <f ca="1">IF(OR(P481=$N$2,P481=$N$3),IF(F481=ReleaseProgress!$G$2,0,IF(F481&gt;ReleaseProgress!$G$2,1,-1)),"")</f>
        <v/>
      </c>
      <c r="H481" s="34" t="s">
        <v>539</v>
      </c>
      <c r="I481" s="45"/>
      <c r="J481" s="46"/>
      <c r="K481" s="46"/>
      <c r="L481" s="47"/>
      <c r="M481" s="47"/>
      <c r="N481" s="54"/>
      <c r="O481" s="49"/>
      <c r="P481" s="50"/>
      <c r="Q481" s="51"/>
      <c r="R481" s="51"/>
      <c r="S481" s="51"/>
      <c r="T481" s="51"/>
      <c r="U481" s="55"/>
      <c r="V481" s="53" t="str">
        <f t="shared" si="48"/>
        <v/>
      </c>
      <c r="W481" s="44"/>
      <c r="X481" t="s">
        <v>28</v>
      </c>
    </row>
    <row r="482" spans="2:24">
      <c r="B482" s="31" t="str">
        <f t="shared" si="49"/>
        <v/>
      </c>
      <c r="C482" s="31" t="str">
        <f t="shared" si="50"/>
        <v/>
      </c>
      <c r="D482" s="31" t="str">
        <f t="shared" si="45"/>
        <v>Y</v>
      </c>
      <c r="E482" s="31">
        <f t="shared" si="46"/>
        <v>0</v>
      </c>
      <c r="F482" s="32" t="str">
        <f t="shared" si="47"/>
        <v/>
      </c>
      <c r="G482" s="33" t="str">
        <f ca="1">IF(OR(P482=$N$2,P482=$N$3),IF(F482=ReleaseProgress!$G$2,0,IF(F482&gt;ReleaseProgress!$G$2,1,-1)),"")</f>
        <v/>
      </c>
      <c r="H482" s="34" t="s">
        <v>540</v>
      </c>
      <c r="I482" s="45"/>
      <c r="J482" s="46"/>
      <c r="K482" s="46"/>
      <c r="L482" s="47"/>
      <c r="M482" s="47"/>
      <c r="N482" s="54"/>
      <c r="O482" s="49"/>
      <c r="P482" s="50"/>
      <c r="Q482" s="51"/>
      <c r="R482" s="51"/>
      <c r="S482" s="51"/>
      <c r="T482" s="51"/>
      <c r="U482" s="55"/>
      <c r="V482" s="53" t="str">
        <f t="shared" si="48"/>
        <v/>
      </c>
      <c r="W482" s="44"/>
      <c r="X482" t="s">
        <v>28</v>
      </c>
    </row>
    <row r="483" spans="2:24">
      <c r="B483" s="31" t="str">
        <f t="shared" si="49"/>
        <v/>
      </c>
      <c r="C483" s="31" t="str">
        <f t="shared" si="50"/>
        <v/>
      </c>
      <c r="D483" s="31" t="str">
        <f t="shared" si="45"/>
        <v>Y</v>
      </c>
      <c r="E483" s="31">
        <f t="shared" si="46"/>
        <v>0</v>
      </c>
      <c r="F483" s="32" t="str">
        <f t="shared" si="47"/>
        <v/>
      </c>
      <c r="G483" s="33" t="str">
        <f ca="1">IF(OR(P483=$N$2,P483=$N$3),IF(F483=ReleaseProgress!$G$2,0,IF(F483&gt;ReleaseProgress!$G$2,1,-1)),"")</f>
        <v/>
      </c>
      <c r="H483" s="34" t="s">
        <v>541</v>
      </c>
      <c r="I483" s="45"/>
      <c r="J483" s="46"/>
      <c r="K483" s="46"/>
      <c r="L483" s="47"/>
      <c r="M483" s="47"/>
      <c r="N483" s="54"/>
      <c r="O483" s="49"/>
      <c r="P483" s="50"/>
      <c r="Q483" s="51"/>
      <c r="R483" s="51"/>
      <c r="S483" s="51"/>
      <c r="T483" s="51"/>
      <c r="U483" s="55"/>
      <c r="V483" s="53" t="str">
        <f t="shared" si="48"/>
        <v/>
      </c>
      <c r="W483" s="44"/>
      <c r="X483" t="s">
        <v>28</v>
      </c>
    </row>
    <row r="484" spans="2:24">
      <c r="B484" s="31" t="str">
        <f t="shared" si="49"/>
        <v/>
      </c>
      <c r="C484" s="31" t="str">
        <f t="shared" si="50"/>
        <v/>
      </c>
      <c r="D484" s="31" t="str">
        <f t="shared" si="45"/>
        <v>Y</v>
      </c>
      <c r="E484" s="31">
        <f t="shared" si="46"/>
        <v>0</v>
      </c>
      <c r="F484" s="32" t="str">
        <f t="shared" si="47"/>
        <v/>
      </c>
      <c r="G484" s="33" t="str">
        <f ca="1">IF(OR(P484=$N$2,P484=$N$3),IF(F484=ReleaseProgress!$G$2,0,IF(F484&gt;ReleaseProgress!$G$2,1,-1)),"")</f>
        <v/>
      </c>
      <c r="H484" s="34" t="s">
        <v>542</v>
      </c>
      <c r="I484" s="45"/>
      <c r="J484" s="46"/>
      <c r="K484" s="46"/>
      <c r="L484" s="47"/>
      <c r="M484" s="47"/>
      <c r="N484" s="54"/>
      <c r="O484" s="49"/>
      <c r="P484" s="50"/>
      <c r="Q484" s="51"/>
      <c r="R484" s="51"/>
      <c r="S484" s="51"/>
      <c r="T484" s="51"/>
      <c r="U484" s="55"/>
      <c r="V484" s="53" t="str">
        <f t="shared" si="48"/>
        <v/>
      </c>
      <c r="W484" s="44"/>
      <c r="X484" t="s">
        <v>28</v>
      </c>
    </row>
    <row r="485" spans="2:24">
      <c r="B485" s="31" t="str">
        <f t="shared" si="49"/>
        <v/>
      </c>
      <c r="C485" s="31" t="str">
        <f t="shared" si="50"/>
        <v/>
      </c>
      <c r="D485" s="31" t="str">
        <f t="shared" si="45"/>
        <v>Y</v>
      </c>
      <c r="E485" s="31">
        <f t="shared" si="46"/>
        <v>0</v>
      </c>
      <c r="F485" s="32" t="str">
        <f t="shared" si="47"/>
        <v/>
      </c>
      <c r="G485" s="33" t="str">
        <f ca="1">IF(OR(P485=$N$2,P485=$N$3),IF(F485=ReleaseProgress!$G$2,0,IF(F485&gt;ReleaseProgress!$G$2,1,-1)),"")</f>
        <v/>
      </c>
      <c r="H485" s="34" t="s">
        <v>543</v>
      </c>
      <c r="I485" s="45"/>
      <c r="J485" s="46"/>
      <c r="K485" s="46"/>
      <c r="L485" s="47"/>
      <c r="M485" s="47"/>
      <c r="N485" s="54"/>
      <c r="O485" s="49"/>
      <c r="P485" s="50"/>
      <c r="Q485" s="51"/>
      <c r="R485" s="51"/>
      <c r="S485" s="51"/>
      <c r="T485" s="51"/>
      <c r="U485" s="55"/>
      <c r="V485" s="53" t="str">
        <f t="shared" si="48"/>
        <v/>
      </c>
      <c r="W485" s="44"/>
      <c r="X485" t="s">
        <v>28</v>
      </c>
    </row>
    <row r="486" spans="2:24">
      <c r="B486" s="31" t="str">
        <f t="shared" si="49"/>
        <v/>
      </c>
      <c r="C486" s="31" t="str">
        <f t="shared" si="50"/>
        <v/>
      </c>
      <c r="D486" s="31" t="str">
        <f t="shared" si="45"/>
        <v>Y</v>
      </c>
      <c r="E486" s="31">
        <f t="shared" si="46"/>
        <v>0</v>
      </c>
      <c r="F486" s="32" t="str">
        <f t="shared" si="47"/>
        <v/>
      </c>
      <c r="G486" s="33" t="str">
        <f ca="1">IF(OR(P486=$N$2,P486=$N$3),IF(F486=ReleaseProgress!$G$2,0,IF(F486&gt;ReleaseProgress!$G$2,1,-1)),"")</f>
        <v/>
      </c>
      <c r="H486" s="34" t="s">
        <v>544</v>
      </c>
      <c r="I486" s="45"/>
      <c r="J486" s="46"/>
      <c r="K486" s="46"/>
      <c r="L486" s="47"/>
      <c r="M486" s="47"/>
      <c r="N486" s="54"/>
      <c r="O486" s="49"/>
      <c r="P486" s="50"/>
      <c r="Q486" s="51"/>
      <c r="R486" s="51"/>
      <c r="S486" s="51"/>
      <c r="T486" s="51"/>
      <c r="U486" s="55"/>
      <c r="V486" s="53" t="str">
        <f t="shared" si="48"/>
        <v/>
      </c>
      <c r="W486" s="44"/>
      <c r="X486" t="s">
        <v>28</v>
      </c>
    </row>
    <row r="487" spans="2:24">
      <c r="B487" s="31" t="str">
        <f t="shared" si="49"/>
        <v/>
      </c>
      <c r="C487" s="31" t="str">
        <f t="shared" si="50"/>
        <v/>
      </c>
      <c r="D487" s="31" t="str">
        <f t="shared" si="45"/>
        <v>Y</v>
      </c>
      <c r="E487" s="31">
        <f t="shared" si="46"/>
        <v>0</v>
      </c>
      <c r="F487" s="32" t="str">
        <f t="shared" si="47"/>
        <v/>
      </c>
      <c r="G487" s="33" t="str">
        <f ca="1">IF(OR(P487=$N$2,P487=$N$3),IF(F487=ReleaseProgress!$G$2,0,IF(F487&gt;ReleaseProgress!$G$2,1,-1)),"")</f>
        <v/>
      </c>
      <c r="H487" s="34" t="s">
        <v>545</v>
      </c>
      <c r="I487" s="45"/>
      <c r="J487" s="46"/>
      <c r="K487" s="46"/>
      <c r="L487" s="47"/>
      <c r="M487" s="47"/>
      <c r="N487" s="54"/>
      <c r="O487" s="49"/>
      <c r="P487" s="50"/>
      <c r="Q487" s="51"/>
      <c r="R487" s="51"/>
      <c r="S487" s="51"/>
      <c r="T487" s="51"/>
      <c r="U487" s="55"/>
      <c r="V487" s="53" t="str">
        <f t="shared" si="48"/>
        <v/>
      </c>
      <c r="W487" s="44"/>
      <c r="X487" t="s">
        <v>28</v>
      </c>
    </row>
    <row r="488" spans="2:24">
      <c r="B488" s="31" t="str">
        <f t="shared" si="49"/>
        <v/>
      </c>
      <c r="C488" s="31" t="str">
        <f t="shared" si="50"/>
        <v/>
      </c>
      <c r="D488" s="31" t="str">
        <f t="shared" si="45"/>
        <v>Y</v>
      </c>
      <c r="E488" s="31">
        <f t="shared" si="46"/>
        <v>0</v>
      </c>
      <c r="F488" s="32" t="str">
        <f t="shared" si="47"/>
        <v/>
      </c>
      <c r="G488" s="33" t="str">
        <f ca="1">IF(OR(P488=$N$2,P488=$N$3),IF(F488=ReleaseProgress!$G$2,0,IF(F488&gt;ReleaseProgress!$G$2,1,-1)),"")</f>
        <v/>
      </c>
      <c r="H488" s="34" t="s">
        <v>546</v>
      </c>
      <c r="I488" s="45"/>
      <c r="J488" s="46"/>
      <c r="K488" s="46"/>
      <c r="L488" s="47"/>
      <c r="M488" s="47"/>
      <c r="N488" s="54"/>
      <c r="O488" s="49"/>
      <c r="P488" s="50"/>
      <c r="Q488" s="51"/>
      <c r="R488" s="51"/>
      <c r="S488" s="51"/>
      <c r="T488" s="51"/>
      <c r="U488" s="55"/>
      <c r="V488" s="53" t="str">
        <f t="shared" si="48"/>
        <v/>
      </c>
      <c r="W488" s="44"/>
      <c r="X488" t="s">
        <v>28</v>
      </c>
    </row>
    <row r="489" spans="2:24">
      <c r="B489" s="31" t="str">
        <f t="shared" si="49"/>
        <v/>
      </c>
      <c r="C489" s="31" t="str">
        <f t="shared" si="50"/>
        <v/>
      </c>
      <c r="D489" s="31" t="str">
        <f t="shared" si="45"/>
        <v>Y</v>
      </c>
      <c r="E489" s="31">
        <f t="shared" si="46"/>
        <v>0</v>
      </c>
      <c r="F489" s="32" t="str">
        <f t="shared" si="47"/>
        <v/>
      </c>
      <c r="G489" s="33" t="str">
        <f ca="1">IF(OR(P489=$N$2,P489=$N$3),IF(F489=ReleaseProgress!$G$2,0,IF(F489&gt;ReleaseProgress!$G$2,1,-1)),"")</f>
        <v/>
      </c>
      <c r="H489" s="34" t="s">
        <v>547</v>
      </c>
      <c r="I489" s="45"/>
      <c r="J489" s="46"/>
      <c r="K489" s="46"/>
      <c r="L489" s="47"/>
      <c r="M489" s="47"/>
      <c r="N489" s="54"/>
      <c r="O489" s="49"/>
      <c r="P489" s="50"/>
      <c r="Q489" s="51"/>
      <c r="R489" s="51"/>
      <c r="S489" s="51"/>
      <c r="T489" s="51"/>
      <c r="U489" s="55"/>
      <c r="V489" s="53" t="str">
        <f t="shared" si="48"/>
        <v/>
      </c>
      <c r="W489" s="44"/>
      <c r="X489" t="s">
        <v>28</v>
      </c>
    </row>
    <row r="490" spans="2:24">
      <c r="B490" s="31" t="str">
        <f t="shared" si="49"/>
        <v/>
      </c>
      <c r="C490" s="31" t="str">
        <f t="shared" si="50"/>
        <v/>
      </c>
      <c r="D490" s="31" t="str">
        <f t="shared" si="45"/>
        <v>Y</v>
      </c>
      <c r="E490" s="31">
        <f t="shared" si="46"/>
        <v>0</v>
      </c>
      <c r="F490" s="32" t="str">
        <f t="shared" si="47"/>
        <v/>
      </c>
      <c r="G490" s="33" t="str">
        <f ca="1">IF(OR(P490=$N$2,P490=$N$3),IF(F490=ReleaseProgress!$G$2,0,IF(F490&gt;ReleaseProgress!$G$2,1,-1)),"")</f>
        <v/>
      </c>
      <c r="H490" s="34" t="s">
        <v>548</v>
      </c>
      <c r="I490" s="45"/>
      <c r="J490" s="46"/>
      <c r="K490" s="46"/>
      <c r="L490" s="47"/>
      <c r="M490" s="47"/>
      <c r="N490" s="54"/>
      <c r="O490" s="49"/>
      <c r="P490" s="50"/>
      <c r="Q490" s="51"/>
      <c r="R490" s="51"/>
      <c r="S490" s="51"/>
      <c r="T490" s="51"/>
      <c r="U490" s="55"/>
      <c r="V490" s="53" t="str">
        <f t="shared" si="48"/>
        <v/>
      </c>
      <c r="W490" s="44"/>
      <c r="X490" t="s">
        <v>28</v>
      </c>
    </row>
    <row r="491" spans="2:24">
      <c r="B491" s="31" t="str">
        <f t="shared" si="49"/>
        <v/>
      </c>
      <c r="C491" s="31" t="str">
        <f t="shared" si="50"/>
        <v/>
      </c>
      <c r="D491" s="31" t="str">
        <f t="shared" si="45"/>
        <v>Y</v>
      </c>
      <c r="E491" s="31">
        <f t="shared" si="46"/>
        <v>0</v>
      </c>
      <c r="F491" s="32" t="str">
        <f t="shared" si="47"/>
        <v/>
      </c>
      <c r="G491" s="33" t="str">
        <f ca="1">IF(OR(P491=$N$2,P491=$N$3),IF(F491=ReleaseProgress!$G$2,0,IF(F491&gt;ReleaseProgress!$G$2,1,-1)),"")</f>
        <v/>
      </c>
      <c r="H491" s="34" t="s">
        <v>549</v>
      </c>
      <c r="I491" s="45"/>
      <c r="J491" s="46"/>
      <c r="K491" s="46"/>
      <c r="L491" s="47"/>
      <c r="M491" s="47"/>
      <c r="N491" s="54"/>
      <c r="O491" s="49"/>
      <c r="P491" s="50"/>
      <c r="Q491" s="51"/>
      <c r="R491" s="51"/>
      <c r="S491" s="51"/>
      <c r="T491" s="51"/>
      <c r="U491" s="55"/>
      <c r="V491" s="53" t="str">
        <f t="shared" si="48"/>
        <v/>
      </c>
      <c r="W491" s="44"/>
      <c r="X491" t="s">
        <v>28</v>
      </c>
    </row>
    <row r="492" spans="2:24">
      <c r="B492" s="31" t="str">
        <f t="shared" si="49"/>
        <v/>
      </c>
      <c r="C492" s="31" t="str">
        <f t="shared" si="50"/>
        <v/>
      </c>
      <c r="D492" s="31" t="str">
        <f t="shared" si="45"/>
        <v>Y</v>
      </c>
      <c r="E492" s="31">
        <f t="shared" si="46"/>
        <v>0</v>
      </c>
      <c r="F492" s="32" t="str">
        <f t="shared" si="47"/>
        <v/>
      </c>
      <c r="G492" s="33" t="str">
        <f ca="1">IF(OR(P492=$N$2,P492=$N$3),IF(F492=ReleaseProgress!$G$2,0,IF(F492&gt;ReleaseProgress!$G$2,1,-1)),"")</f>
        <v/>
      </c>
      <c r="H492" s="34" t="s">
        <v>550</v>
      </c>
      <c r="I492" s="45"/>
      <c r="J492" s="46"/>
      <c r="K492" s="46"/>
      <c r="L492" s="47"/>
      <c r="M492" s="47"/>
      <c r="N492" s="54"/>
      <c r="O492" s="49"/>
      <c r="P492" s="50"/>
      <c r="Q492" s="51"/>
      <c r="R492" s="51"/>
      <c r="S492" s="51"/>
      <c r="T492" s="51"/>
      <c r="U492" s="55"/>
      <c r="V492" s="53" t="str">
        <f t="shared" si="48"/>
        <v/>
      </c>
      <c r="W492" s="44"/>
      <c r="X492" t="s">
        <v>28</v>
      </c>
    </row>
    <row r="493" spans="2:24">
      <c r="B493" s="31" t="str">
        <f t="shared" si="49"/>
        <v/>
      </c>
      <c r="C493" s="31" t="str">
        <f t="shared" si="50"/>
        <v/>
      </c>
      <c r="D493" s="31" t="str">
        <f t="shared" si="45"/>
        <v>Y</v>
      </c>
      <c r="E493" s="31">
        <f t="shared" si="46"/>
        <v>0</v>
      </c>
      <c r="F493" s="32" t="str">
        <f t="shared" si="47"/>
        <v/>
      </c>
      <c r="G493" s="33" t="str">
        <f ca="1">IF(OR(P493=$N$2,P493=$N$3),IF(F493=ReleaseProgress!$G$2,0,IF(F493&gt;ReleaseProgress!$G$2,1,-1)),"")</f>
        <v/>
      </c>
      <c r="H493" s="34" t="s">
        <v>551</v>
      </c>
      <c r="I493" s="45"/>
      <c r="J493" s="46"/>
      <c r="K493" s="46"/>
      <c r="L493" s="47"/>
      <c r="M493" s="47"/>
      <c r="N493" s="54"/>
      <c r="O493" s="49"/>
      <c r="P493" s="50"/>
      <c r="Q493" s="51"/>
      <c r="R493" s="51"/>
      <c r="S493" s="51"/>
      <c r="T493" s="51"/>
      <c r="U493" s="55"/>
      <c r="V493" s="53" t="str">
        <f t="shared" si="48"/>
        <v/>
      </c>
      <c r="W493" s="44"/>
      <c r="X493" t="s">
        <v>28</v>
      </c>
    </row>
    <row r="494" spans="2:24">
      <c r="B494" s="31" t="str">
        <f t="shared" si="49"/>
        <v/>
      </c>
      <c r="C494" s="31" t="str">
        <f t="shared" si="50"/>
        <v/>
      </c>
      <c r="D494" s="31" t="str">
        <f t="shared" si="45"/>
        <v>Y</v>
      </c>
      <c r="E494" s="31">
        <f t="shared" si="46"/>
        <v>0</v>
      </c>
      <c r="F494" s="32" t="str">
        <f t="shared" si="47"/>
        <v/>
      </c>
      <c r="G494" s="33" t="str">
        <f ca="1">IF(OR(P494=$N$2,P494=$N$3),IF(F494=ReleaseProgress!$G$2,0,IF(F494&gt;ReleaseProgress!$G$2,1,-1)),"")</f>
        <v/>
      </c>
      <c r="H494" s="34" t="s">
        <v>552</v>
      </c>
      <c r="I494" s="45"/>
      <c r="J494" s="46"/>
      <c r="K494" s="46"/>
      <c r="L494" s="47"/>
      <c r="M494" s="47"/>
      <c r="N494" s="54"/>
      <c r="O494" s="49"/>
      <c r="P494" s="50"/>
      <c r="Q494" s="51"/>
      <c r="R494" s="51"/>
      <c r="S494" s="51"/>
      <c r="T494" s="51"/>
      <c r="U494" s="55"/>
      <c r="V494" s="53" t="str">
        <f t="shared" si="48"/>
        <v/>
      </c>
      <c r="W494" s="44"/>
      <c r="X494" t="s">
        <v>28</v>
      </c>
    </row>
    <row r="495" spans="2:24">
      <c r="B495" s="31" t="str">
        <f t="shared" si="49"/>
        <v/>
      </c>
      <c r="C495" s="31" t="str">
        <f t="shared" si="50"/>
        <v/>
      </c>
      <c r="D495" s="31" t="str">
        <f t="shared" si="45"/>
        <v>Y</v>
      </c>
      <c r="E495" s="31">
        <f t="shared" si="46"/>
        <v>0</v>
      </c>
      <c r="F495" s="32" t="str">
        <f t="shared" si="47"/>
        <v/>
      </c>
      <c r="G495" s="33" t="str">
        <f ca="1">IF(OR(P495=$N$2,P495=$N$3),IF(F495=ReleaseProgress!$G$2,0,IF(F495&gt;ReleaseProgress!$G$2,1,-1)),"")</f>
        <v/>
      </c>
      <c r="H495" s="34" t="s">
        <v>553</v>
      </c>
      <c r="I495" s="45"/>
      <c r="J495" s="46"/>
      <c r="K495" s="46"/>
      <c r="L495" s="47"/>
      <c r="M495" s="47"/>
      <c r="N495" s="54"/>
      <c r="O495" s="49"/>
      <c r="P495" s="50"/>
      <c r="Q495" s="51"/>
      <c r="R495" s="51"/>
      <c r="S495" s="51"/>
      <c r="T495" s="51"/>
      <c r="U495" s="55"/>
      <c r="V495" s="53" t="str">
        <f t="shared" si="48"/>
        <v/>
      </c>
      <c r="W495" s="44"/>
      <c r="X495" t="s">
        <v>28</v>
      </c>
    </row>
    <row r="496" spans="2:24">
      <c r="B496" s="31" t="str">
        <f t="shared" si="49"/>
        <v/>
      </c>
      <c r="C496" s="31" t="str">
        <f t="shared" si="50"/>
        <v/>
      </c>
      <c r="D496" s="31" t="str">
        <f t="shared" si="45"/>
        <v>Y</v>
      </c>
      <c r="E496" s="31">
        <f t="shared" si="46"/>
        <v>0</v>
      </c>
      <c r="F496" s="32" t="str">
        <f t="shared" si="47"/>
        <v/>
      </c>
      <c r="G496" s="33" t="str">
        <f ca="1">IF(OR(P496=$N$2,P496=$N$3),IF(F496=ReleaseProgress!$G$2,0,IF(F496&gt;ReleaseProgress!$G$2,1,-1)),"")</f>
        <v/>
      </c>
      <c r="H496" s="34" t="s">
        <v>554</v>
      </c>
      <c r="I496" s="45"/>
      <c r="J496" s="46"/>
      <c r="K496" s="46"/>
      <c r="L496" s="47"/>
      <c r="M496" s="47"/>
      <c r="N496" s="54"/>
      <c r="O496" s="49"/>
      <c r="P496" s="50"/>
      <c r="Q496" s="51"/>
      <c r="R496" s="51"/>
      <c r="S496" s="51"/>
      <c r="T496" s="51"/>
      <c r="U496" s="55"/>
      <c r="V496" s="53" t="str">
        <f t="shared" si="48"/>
        <v/>
      </c>
      <c r="W496" s="44"/>
      <c r="X496" t="s">
        <v>28</v>
      </c>
    </row>
    <row r="497" spans="2:24">
      <c r="B497" s="31" t="str">
        <f t="shared" si="49"/>
        <v/>
      </c>
      <c r="C497" s="31" t="str">
        <f t="shared" si="50"/>
        <v/>
      </c>
      <c r="D497" s="31" t="str">
        <f t="shared" si="45"/>
        <v>Y</v>
      </c>
      <c r="E497" s="31">
        <f t="shared" si="46"/>
        <v>0</v>
      </c>
      <c r="F497" s="32" t="str">
        <f t="shared" si="47"/>
        <v/>
      </c>
      <c r="G497" s="33" t="str">
        <f ca="1">IF(OR(P497=$N$2,P497=$N$3),IF(F497=ReleaseProgress!$G$2,0,IF(F497&gt;ReleaseProgress!$G$2,1,-1)),"")</f>
        <v/>
      </c>
      <c r="H497" s="34" t="s">
        <v>555</v>
      </c>
      <c r="I497" s="45"/>
      <c r="J497" s="46"/>
      <c r="K497" s="46"/>
      <c r="L497" s="47"/>
      <c r="M497" s="47"/>
      <c r="N497" s="54"/>
      <c r="O497" s="49"/>
      <c r="P497" s="50"/>
      <c r="Q497" s="51"/>
      <c r="R497" s="51"/>
      <c r="S497" s="51"/>
      <c r="T497" s="51"/>
      <c r="U497" s="55"/>
      <c r="V497" s="53" t="str">
        <f t="shared" si="48"/>
        <v/>
      </c>
      <c r="W497" s="44"/>
      <c r="X497" t="s">
        <v>28</v>
      </c>
    </row>
    <row r="498" spans="2:24">
      <c r="B498" s="31" t="str">
        <f t="shared" si="49"/>
        <v/>
      </c>
      <c r="C498" s="31" t="str">
        <f t="shared" si="50"/>
        <v/>
      </c>
      <c r="D498" s="31" t="str">
        <f t="shared" si="45"/>
        <v>Y</v>
      </c>
      <c r="E498" s="31">
        <f t="shared" si="46"/>
        <v>0</v>
      </c>
      <c r="F498" s="32" t="str">
        <f t="shared" si="47"/>
        <v/>
      </c>
      <c r="G498" s="33" t="str">
        <f ca="1">IF(OR(P498=$N$2,P498=$N$3),IF(F498=ReleaseProgress!$G$2,0,IF(F498&gt;ReleaseProgress!$G$2,1,-1)),"")</f>
        <v/>
      </c>
      <c r="H498" s="34" t="s">
        <v>556</v>
      </c>
      <c r="I498" s="45"/>
      <c r="J498" s="46"/>
      <c r="K498" s="46"/>
      <c r="L498" s="47"/>
      <c r="M498" s="47"/>
      <c r="N498" s="54"/>
      <c r="O498" s="49"/>
      <c r="P498" s="50"/>
      <c r="Q498" s="51"/>
      <c r="R498" s="51"/>
      <c r="S498" s="51"/>
      <c r="T498" s="51"/>
      <c r="U498" s="55"/>
      <c r="V498" s="53" t="str">
        <f t="shared" si="48"/>
        <v/>
      </c>
      <c r="W498" s="44"/>
      <c r="X498" t="s">
        <v>28</v>
      </c>
    </row>
    <row r="499" spans="2:24">
      <c r="B499" s="31" t="str">
        <f t="shared" si="49"/>
        <v/>
      </c>
      <c r="C499" s="31" t="str">
        <f t="shared" si="50"/>
        <v/>
      </c>
      <c r="D499" s="31" t="str">
        <f t="shared" si="45"/>
        <v>Y</v>
      </c>
      <c r="E499" s="31">
        <f t="shared" si="46"/>
        <v>0</v>
      </c>
      <c r="F499" s="32" t="str">
        <f t="shared" si="47"/>
        <v/>
      </c>
      <c r="G499" s="33" t="str">
        <f ca="1">IF(OR(P499=$N$2,P499=$N$3),IF(F499=ReleaseProgress!$G$2,0,IF(F499&gt;ReleaseProgress!$G$2,1,-1)),"")</f>
        <v/>
      </c>
      <c r="H499" s="34" t="s">
        <v>557</v>
      </c>
      <c r="I499" s="45"/>
      <c r="J499" s="46"/>
      <c r="K499" s="46"/>
      <c r="L499" s="47"/>
      <c r="M499" s="47"/>
      <c r="N499" s="54"/>
      <c r="O499" s="49"/>
      <c r="P499" s="50"/>
      <c r="Q499" s="51"/>
      <c r="R499" s="51"/>
      <c r="S499" s="51"/>
      <c r="T499" s="51"/>
      <c r="U499" s="55"/>
      <c r="V499" s="53" t="str">
        <f t="shared" si="48"/>
        <v/>
      </c>
      <c r="W499" s="44"/>
      <c r="X499" t="s">
        <v>28</v>
      </c>
    </row>
    <row r="500" spans="2:24">
      <c r="B500" s="31" t="str">
        <f t="shared" si="49"/>
        <v/>
      </c>
      <c r="C500" s="31" t="str">
        <f t="shared" si="50"/>
        <v/>
      </c>
      <c r="D500" s="31" t="str">
        <f t="shared" si="45"/>
        <v>Y</v>
      </c>
      <c r="E500" s="31">
        <f t="shared" si="46"/>
        <v>0</v>
      </c>
      <c r="F500" s="32" t="str">
        <f t="shared" si="47"/>
        <v/>
      </c>
      <c r="G500" s="33" t="str">
        <f ca="1">IF(OR(P500=$N$2,P500=$N$3),IF(F500=ReleaseProgress!$G$2,0,IF(F500&gt;ReleaseProgress!$G$2,1,-1)),"")</f>
        <v/>
      </c>
      <c r="H500" s="34" t="s">
        <v>558</v>
      </c>
      <c r="I500" s="45"/>
      <c r="J500" s="46"/>
      <c r="K500" s="46"/>
      <c r="L500" s="47"/>
      <c r="M500" s="47"/>
      <c r="N500" s="54"/>
      <c r="O500" s="49"/>
      <c r="P500" s="50"/>
      <c r="Q500" s="51"/>
      <c r="R500" s="51"/>
      <c r="S500" s="51"/>
      <c r="T500" s="51"/>
      <c r="U500" s="55"/>
      <c r="V500" s="53" t="str">
        <f t="shared" si="48"/>
        <v/>
      </c>
      <c r="W500" s="44"/>
      <c r="X500" t="s">
        <v>28</v>
      </c>
    </row>
    <row r="501" spans="2:24">
      <c r="B501" s="31" t="str">
        <f t="shared" si="49"/>
        <v/>
      </c>
      <c r="C501" s="31" t="str">
        <f t="shared" si="50"/>
        <v/>
      </c>
      <c r="D501" s="31" t="str">
        <f t="shared" si="45"/>
        <v>Y</v>
      </c>
      <c r="E501" s="31">
        <f t="shared" si="46"/>
        <v>0</v>
      </c>
      <c r="F501" s="32" t="str">
        <f t="shared" si="47"/>
        <v/>
      </c>
      <c r="G501" s="33" t="str">
        <f ca="1">IF(OR(P501=$N$2,P501=$N$3),IF(F501=ReleaseProgress!$G$2,0,IF(F501&gt;ReleaseProgress!$G$2,1,-1)),"")</f>
        <v/>
      </c>
      <c r="H501" s="34" t="s">
        <v>559</v>
      </c>
      <c r="I501" s="45"/>
      <c r="J501" s="46"/>
      <c r="K501" s="46"/>
      <c r="L501" s="47"/>
      <c r="M501" s="47"/>
      <c r="N501" s="54"/>
      <c r="O501" s="49"/>
      <c r="P501" s="50"/>
      <c r="Q501" s="51"/>
      <c r="R501" s="51"/>
      <c r="S501" s="51"/>
      <c r="T501" s="51"/>
      <c r="U501" s="55"/>
      <c r="V501" s="53" t="str">
        <f t="shared" si="48"/>
        <v/>
      </c>
      <c r="W501" s="44"/>
      <c r="X501" t="s">
        <v>28</v>
      </c>
    </row>
    <row r="502" spans="2:24">
      <c r="B502" s="31" t="str">
        <f t="shared" si="49"/>
        <v/>
      </c>
      <c r="C502" s="31" t="str">
        <f t="shared" si="50"/>
        <v/>
      </c>
      <c r="D502" s="31" t="str">
        <f t="shared" si="45"/>
        <v>Y</v>
      </c>
      <c r="E502" s="31">
        <f t="shared" si="46"/>
        <v>0</v>
      </c>
      <c r="F502" s="32" t="str">
        <f t="shared" si="47"/>
        <v/>
      </c>
      <c r="G502" s="33" t="str">
        <f ca="1">IF(OR(P502=$N$2,P502=$N$3),IF(F502=ReleaseProgress!$G$2,0,IF(F502&gt;ReleaseProgress!$G$2,1,-1)),"")</f>
        <v/>
      </c>
      <c r="H502" s="34" t="s">
        <v>560</v>
      </c>
      <c r="I502" s="45"/>
      <c r="J502" s="46"/>
      <c r="K502" s="46"/>
      <c r="L502" s="47"/>
      <c r="M502" s="47"/>
      <c r="N502" s="54"/>
      <c r="O502" s="49"/>
      <c r="P502" s="50"/>
      <c r="Q502" s="51"/>
      <c r="R502" s="51"/>
      <c r="S502" s="51"/>
      <c r="T502" s="51"/>
      <c r="U502" s="55"/>
      <c r="V502" s="53" t="str">
        <f t="shared" si="48"/>
        <v/>
      </c>
      <c r="W502" s="44"/>
      <c r="X502" t="s">
        <v>28</v>
      </c>
    </row>
    <row r="503" spans="2:24">
      <c r="B503" s="31" t="str">
        <f t="shared" si="49"/>
        <v/>
      </c>
      <c r="C503" s="31" t="str">
        <f t="shared" si="50"/>
        <v/>
      </c>
      <c r="D503" s="31" t="str">
        <f t="shared" si="45"/>
        <v>Y</v>
      </c>
      <c r="E503" s="31">
        <f t="shared" si="46"/>
        <v>0</v>
      </c>
      <c r="F503" s="32" t="str">
        <f t="shared" si="47"/>
        <v/>
      </c>
      <c r="G503" s="33" t="str">
        <f ca="1">IF(OR(P503=$N$2,P503=$N$3),IF(F503=ReleaseProgress!$G$2,0,IF(F503&gt;ReleaseProgress!$G$2,1,-1)),"")</f>
        <v/>
      </c>
      <c r="H503" s="34" t="s">
        <v>561</v>
      </c>
      <c r="I503" s="45"/>
      <c r="J503" s="46"/>
      <c r="K503" s="46"/>
      <c r="L503" s="47"/>
      <c r="M503" s="47"/>
      <c r="N503" s="54"/>
      <c r="O503" s="49"/>
      <c r="P503" s="50"/>
      <c r="Q503" s="51"/>
      <c r="R503" s="51"/>
      <c r="S503" s="51"/>
      <c r="T503" s="51"/>
      <c r="U503" s="55"/>
      <c r="V503" s="53" t="str">
        <f t="shared" si="48"/>
        <v/>
      </c>
      <c r="W503" s="44"/>
      <c r="X503" t="s">
        <v>28</v>
      </c>
    </row>
    <row r="504" spans="2:24">
      <c r="B504" s="31" t="str">
        <f t="shared" si="49"/>
        <v/>
      </c>
      <c r="C504" s="31" t="str">
        <f t="shared" si="50"/>
        <v/>
      </c>
      <c r="D504" s="31" t="str">
        <f t="shared" si="45"/>
        <v>Y</v>
      </c>
      <c r="E504" s="31">
        <f t="shared" si="46"/>
        <v>0</v>
      </c>
      <c r="F504" s="32" t="str">
        <f t="shared" si="47"/>
        <v/>
      </c>
      <c r="G504" s="33" t="str">
        <f ca="1">IF(OR(P504=$N$2,P504=$N$3),IF(F504=ReleaseProgress!$G$2,0,IF(F504&gt;ReleaseProgress!$G$2,1,-1)),"")</f>
        <v/>
      </c>
      <c r="H504" s="34" t="s">
        <v>562</v>
      </c>
      <c r="I504" s="45"/>
      <c r="J504" s="46"/>
      <c r="K504" s="46"/>
      <c r="L504" s="47"/>
      <c r="M504" s="47"/>
      <c r="N504" s="54"/>
      <c r="O504" s="49"/>
      <c r="P504" s="50"/>
      <c r="Q504" s="51"/>
      <c r="R504" s="51"/>
      <c r="S504" s="51"/>
      <c r="T504" s="51"/>
      <c r="U504" s="55"/>
      <c r="V504" s="53" t="str">
        <f t="shared" si="48"/>
        <v/>
      </c>
      <c r="W504" s="44"/>
      <c r="X504" t="s">
        <v>28</v>
      </c>
    </row>
    <row r="505" spans="2:24">
      <c r="B505" s="31" t="str">
        <f t="shared" si="49"/>
        <v/>
      </c>
      <c r="C505" s="31" t="str">
        <f t="shared" si="50"/>
        <v/>
      </c>
      <c r="D505" s="31" t="str">
        <f t="shared" si="45"/>
        <v>Y</v>
      </c>
      <c r="E505" s="31">
        <f t="shared" si="46"/>
        <v>0</v>
      </c>
      <c r="F505" s="32" t="str">
        <f t="shared" si="47"/>
        <v/>
      </c>
      <c r="G505" s="33" t="str">
        <f ca="1">IF(OR(P505=$N$2,P505=$N$3),IF(F505=ReleaseProgress!$G$2,0,IF(F505&gt;ReleaseProgress!$G$2,1,-1)),"")</f>
        <v/>
      </c>
      <c r="H505" s="34" t="s">
        <v>563</v>
      </c>
      <c r="I505" s="45"/>
      <c r="J505" s="46"/>
      <c r="K505" s="46"/>
      <c r="L505" s="47"/>
      <c r="M505" s="47"/>
      <c r="N505" s="54"/>
      <c r="O505" s="49"/>
      <c r="P505" s="50"/>
      <c r="Q505" s="51"/>
      <c r="R505" s="51"/>
      <c r="S505" s="51"/>
      <c r="T505" s="51"/>
      <c r="U505" s="55"/>
      <c r="V505" s="53" t="str">
        <f t="shared" si="48"/>
        <v/>
      </c>
      <c r="W505" s="44"/>
      <c r="X505" t="s">
        <v>28</v>
      </c>
    </row>
    <row r="506" spans="2:24">
      <c r="B506" s="31" t="str">
        <f t="shared" si="49"/>
        <v/>
      </c>
      <c r="C506" s="31" t="str">
        <f t="shared" si="50"/>
        <v/>
      </c>
      <c r="D506" s="31" t="str">
        <f t="shared" si="45"/>
        <v>Y</v>
      </c>
      <c r="E506" s="31">
        <f t="shared" si="46"/>
        <v>0</v>
      </c>
      <c r="F506" s="32" t="str">
        <f t="shared" si="47"/>
        <v/>
      </c>
      <c r="G506" s="33" t="str">
        <f ca="1">IF(OR(P506=$N$2,P506=$N$3),IF(F506=ReleaseProgress!$G$2,0,IF(F506&gt;ReleaseProgress!$G$2,1,-1)),"")</f>
        <v/>
      </c>
      <c r="H506" s="34" t="s">
        <v>564</v>
      </c>
      <c r="I506" s="45"/>
      <c r="J506" s="46"/>
      <c r="K506" s="46"/>
      <c r="L506" s="47"/>
      <c r="M506" s="47"/>
      <c r="N506" s="54"/>
      <c r="O506" s="49"/>
      <c r="P506" s="50"/>
      <c r="Q506" s="51"/>
      <c r="R506" s="51"/>
      <c r="S506" s="51"/>
      <c r="T506" s="51"/>
      <c r="U506" s="55"/>
      <c r="V506" s="53" t="str">
        <f t="shared" si="48"/>
        <v/>
      </c>
      <c r="W506" s="44"/>
      <c r="X506" t="s">
        <v>28</v>
      </c>
    </row>
    <row r="507" spans="2:24">
      <c r="B507" s="31" t="str">
        <f t="shared" si="49"/>
        <v/>
      </c>
      <c r="C507" s="31" t="str">
        <f t="shared" si="50"/>
        <v/>
      </c>
      <c r="D507" s="31" t="str">
        <f t="shared" si="45"/>
        <v>Y</v>
      </c>
      <c r="E507" s="31">
        <f t="shared" si="46"/>
        <v>0</v>
      </c>
      <c r="F507" s="32" t="str">
        <f t="shared" si="47"/>
        <v/>
      </c>
      <c r="G507" s="33" t="str">
        <f ca="1">IF(OR(P507=$N$2,P507=$N$3),IF(F507=ReleaseProgress!$G$2,0,IF(F507&gt;ReleaseProgress!$G$2,1,-1)),"")</f>
        <v/>
      </c>
      <c r="H507" s="34" t="s">
        <v>565</v>
      </c>
      <c r="I507" s="45"/>
      <c r="J507" s="46"/>
      <c r="K507" s="46"/>
      <c r="L507" s="47"/>
      <c r="M507" s="47"/>
      <c r="N507" s="54"/>
      <c r="O507" s="49"/>
      <c r="P507" s="50"/>
      <c r="Q507" s="51"/>
      <c r="R507" s="51"/>
      <c r="S507" s="51"/>
      <c r="T507" s="51"/>
      <c r="U507" s="55"/>
      <c r="V507" s="53" t="str">
        <f t="shared" si="48"/>
        <v/>
      </c>
      <c r="W507" s="44"/>
      <c r="X507" t="s">
        <v>28</v>
      </c>
    </row>
    <row r="508" spans="2:24">
      <c r="B508" s="31" t="str">
        <f t="shared" si="49"/>
        <v/>
      </c>
      <c r="C508" s="31" t="str">
        <f t="shared" si="50"/>
        <v/>
      </c>
      <c r="D508" s="31" t="str">
        <f t="shared" si="45"/>
        <v>Y</v>
      </c>
      <c r="E508" s="31">
        <f t="shared" si="46"/>
        <v>0</v>
      </c>
      <c r="F508" s="32" t="str">
        <f t="shared" si="47"/>
        <v/>
      </c>
      <c r="G508" s="33" t="str">
        <f ca="1">IF(OR(P508=$N$2,P508=$N$3),IF(F508=ReleaseProgress!$G$2,0,IF(F508&gt;ReleaseProgress!$G$2,1,-1)),"")</f>
        <v/>
      </c>
      <c r="H508" s="34" t="s">
        <v>566</v>
      </c>
      <c r="I508" s="45"/>
      <c r="J508" s="46"/>
      <c r="K508" s="46"/>
      <c r="L508" s="47"/>
      <c r="M508" s="47"/>
      <c r="N508" s="54"/>
      <c r="O508" s="49"/>
      <c r="P508" s="50"/>
      <c r="Q508" s="51"/>
      <c r="R508" s="51"/>
      <c r="S508" s="51"/>
      <c r="T508" s="51"/>
      <c r="U508" s="55"/>
      <c r="V508" s="53" t="str">
        <f t="shared" si="48"/>
        <v/>
      </c>
      <c r="W508" s="44"/>
      <c r="X508" t="s">
        <v>28</v>
      </c>
    </row>
    <row r="509" spans="2:24">
      <c r="B509" s="31" t="str">
        <f t="shared" si="49"/>
        <v/>
      </c>
      <c r="C509" s="31" t="str">
        <f t="shared" si="50"/>
        <v/>
      </c>
      <c r="D509" s="31" t="str">
        <f t="shared" si="45"/>
        <v>Y</v>
      </c>
      <c r="E509" s="31">
        <f t="shared" si="46"/>
        <v>0</v>
      </c>
      <c r="F509" s="32" t="str">
        <f t="shared" si="47"/>
        <v/>
      </c>
      <c r="G509" s="33" t="str">
        <f ca="1">IF(OR(P509=$N$2,P509=$N$3),IF(F509=ReleaseProgress!$G$2,0,IF(F509&gt;ReleaseProgress!$G$2,1,-1)),"")</f>
        <v/>
      </c>
      <c r="H509" s="34" t="s">
        <v>567</v>
      </c>
      <c r="I509" s="45"/>
      <c r="J509" s="46"/>
      <c r="K509" s="46"/>
      <c r="L509" s="47"/>
      <c r="M509" s="47"/>
      <c r="N509" s="54"/>
      <c r="O509" s="49"/>
      <c r="P509" s="50"/>
      <c r="Q509" s="51"/>
      <c r="R509" s="51"/>
      <c r="S509" s="51"/>
      <c r="T509" s="51"/>
      <c r="U509" s="55"/>
      <c r="V509" s="53" t="str">
        <f t="shared" si="48"/>
        <v/>
      </c>
      <c r="W509" s="44"/>
      <c r="X509" t="s">
        <v>28</v>
      </c>
    </row>
    <row r="510" spans="2:24">
      <c r="B510" s="31" t="str">
        <f t="shared" si="49"/>
        <v/>
      </c>
      <c r="C510" s="31" t="str">
        <f t="shared" si="50"/>
        <v/>
      </c>
      <c r="D510" s="31" t="str">
        <f t="shared" si="45"/>
        <v>Y</v>
      </c>
      <c r="E510" s="31">
        <f t="shared" si="46"/>
        <v>0</v>
      </c>
      <c r="F510" s="32" t="str">
        <f t="shared" si="47"/>
        <v/>
      </c>
      <c r="G510" s="33" t="str">
        <f ca="1">IF(OR(P510=$N$2,P510=$N$3),IF(F510=ReleaseProgress!$G$2,0,IF(F510&gt;ReleaseProgress!$G$2,1,-1)),"")</f>
        <v/>
      </c>
      <c r="H510" s="34" t="s">
        <v>568</v>
      </c>
      <c r="I510" s="45"/>
      <c r="J510" s="46"/>
      <c r="K510" s="46"/>
      <c r="L510" s="47"/>
      <c r="M510" s="47"/>
      <c r="N510" s="54"/>
      <c r="O510" s="49"/>
      <c r="P510" s="50"/>
      <c r="Q510" s="51"/>
      <c r="R510" s="51"/>
      <c r="S510" s="51"/>
      <c r="T510" s="51"/>
      <c r="U510" s="55"/>
      <c r="V510" s="53" t="str">
        <f t="shared" si="48"/>
        <v/>
      </c>
      <c r="W510" s="44"/>
      <c r="X510" t="s">
        <v>28</v>
      </c>
    </row>
    <row r="511" spans="2:24">
      <c r="B511" s="31" t="str">
        <f t="shared" si="49"/>
        <v/>
      </c>
      <c r="C511" s="31" t="str">
        <f t="shared" si="50"/>
        <v/>
      </c>
      <c r="D511" s="31" t="str">
        <f t="shared" si="45"/>
        <v>Y</v>
      </c>
      <c r="E511" s="31">
        <f t="shared" si="46"/>
        <v>0</v>
      </c>
      <c r="F511" s="32" t="str">
        <f t="shared" si="47"/>
        <v/>
      </c>
      <c r="G511" s="33" t="str">
        <f ca="1">IF(OR(P511=$N$2,P511=$N$3),IF(F511=ReleaseProgress!$G$2,0,IF(F511&gt;ReleaseProgress!$G$2,1,-1)),"")</f>
        <v/>
      </c>
      <c r="H511" s="34" t="s">
        <v>569</v>
      </c>
      <c r="I511" s="45"/>
      <c r="J511" s="46"/>
      <c r="K511" s="46"/>
      <c r="L511" s="47"/>
      <c r="M511" s="47"/>
      <c r="N511" s="54"/>
      <c r="O511" s="49"/>
      <c r="P511" s="50"/>
      <c r="Q511" s="51"/>
      <c r="R511" s="51"/>
      <c r="S511" s="51"/>
      <c r="T511" s="51"/>
      <c r="U511" s="55"/>
      <c r="V511" s="53" t="str">
        <f t="shared" si="48"/>
        <v/>
      </c>
      <c r="W511" s="44"/>
      <c r="X511" t="s">
        <v>28</v>
      </c>
    </row>
    <row r="512" spans="2:24">
      <c r="B512" s="31" t="str">
        <f t="shared" si="49"/>
        <v/>
      </c>
      <c r="C512" s="31" t="str">
        <f t="shared" si="50"/>
        <v/>
      </c>
      <c r="D512" s="31" t="str">
        <f t="shared" si="45"/>
        <v>Y</v>
      </c>
      <c r="E512" s="31">
        <f t="shared" si="46"/>
        <v>0</v>
      </c>
      <c r="F512" s="32" t="str">
        <f t="shared" si="47"/>
        <v/>
      </c>
      <c r="G512" s="33" t="str">
        <f ca="1">IF(OR(P512=$N$2,P512=$N$3),IF(F512=ReleaseProgress!$G$2,0,IF(F512&gt;ReleaseProgress!$G$2,1,-1)),"")</f>
        <v/>
      </c>
      <c r="H512" s="34" t="s">
        <v>570</v>
      </c>
      <c r="I512" s="45"/>
      <c r="J512" s="46"/>
      <c r="K512" s="46"/>
      <c r="L512" s="47"/>
      <c r="M512" s="47"/>
      <c r="N512" s="54"/>
      <c r="O512" s="49"/>
      <c r="P512" s="50"/>
      <c r="Q512" s="51"/>
      <c r="R512" s="51"/>
      <c r="S512" s="51"/>
      <c r="T512" s="51"/>
      <c r="U512" s="55"/>
      <c r="V512" s="53" t="str">
        <f t="shared" si="48"/>
        <v/>
      </c>
      <c r="W512" s="44"/>
      <c r="X512" t="s">
        <v>28</v>
      </c>
    </row>
    <row r="513" spans="2:24">
      <c r="B513" s="31" t="str">
        <f t="shared" si="49"/>
        <v/>
      </c>
      <c r="C513" s="31" t="str">
        <f t="shared" si="50"/>
        <v/>
      </c>
      <c r="D513" s="31" t="str">
        <f t="shared" si="45"/>
        <v>Y</v>
      </c>
      <c r="E513" s="31">
        <f t="shared" si="46"/>
        <v>0</v>
      </c>
      <c r="F513" s="32" t="str">
        <f t="shared" si="47"/>
        <v/>
      </c>
      <c r="G513" s="33" t="str">
        <f ca="1">IF(OR(P513=$N$2,P513=$N$3),IF(F513=ReleaseProgress!$G$2,0,IF(F513&gt;ReleaseProgress!$G$2,1,-1)),"")</f>
        <v/>
      </c>
      <c r="H513" s="34" t="s">
        <v>571</v>
      </c>
      <c r="I513" s="45"/>
      <c r="J513" s="46"/>
      <c r="K513" s="46"/>
      <c r="L513" s="47"/>
      <c r="M513" s="47"/>
      <c r="N513" s="54"/>
      <c r="O513" s="49"/>
      <c r="P513" s="50"/>
      <c r="Q513" s="51"/>
      <c r="R513" s="51"/>
      <c r="S513" s="51"/>
      <c r="T513" s="51"/>
      <c r="U513" s="55"/>
      <c r="V513" s="53" t="str">
        <f t="shared" si="48"/>
        <v/>
      </c>
      <c r="W513" s="44"/>
      <c r="X513" t="s">
        <v>28</v>
      </c>
    </row>
    <row r="514" spans="2:24">
      <c r="B514" s="31" t="str">
        <f t="shared" si="49"/>
        <v/>
      </c>
      <c r="C514" s="31" t="str">
        <f t="shared" si="50"/>
        <v/>
      </c>
      <c r="D514" s="31" t="str">
        <f t="shared" si="45"/>
        <v>Y</v>
      </c>
      <c r="E514" s="31">
        <f t="shared" si="46"/>
        <v>0</v>
      </c>
      <c r="F514" s="32" t="str">
        <f t="shared" si="47"/>
        <v/>
      </c>
      <c r="G514" s="33" t="str">
        <f ca="1">IF(OR(P514=$N$2,P514=$N$3),IF(F514=ReleaseProgress!$G$2,0,IF(F514&gt;ReleaseProgress!$G$2,1,-1)),"")</f>
        <v/>
      </c>
      <c r="H514" s="34" t="s">
        <v>572</v>
      </c>
      <c r="I514" s="45"/>
      <c r="J514" s="46"/>
      <c r="K514" s="46"/>
      <c r="L514" s="47"/>
      <c r="M514" s="47"/>
      <c r="N514" s="54"/>
      <c r="O514" s="49"/>
      <c r="P514" s="50"/>
      <c r="Q514" s="51"/>
      <c r="R514" s="51"/>
      <c r="S514" s="51"/>
      <c r="T514" s="51"/>
      <c r="U514" s="55"/>
      <c r="V514" s="53" t="str">
        <f t="shared" si="48"/>
        <v/>
      </c>
      <c r="W514" s="44"/>
      <c r="X514" t="s">
        <v>28</v>
      </c>
    </row>
    <row r="515" spans="2:24">
      <c r="B515" s="31" t="str">
        <f t="shared" si="49"/>
        <v/>
      </c>
      <c r="C515" s="31" t="str">
        <f t="shared" si="50"/>
        <v/>
      </c>
      <c r="D515" s="31" t="str">
        <f t="shared" si="45"/>
        <v>Y</v>
      </c>
      <c r="E515" s="31">
        <f t="shared" si="46"/>
        <v>0</v>
      </c>
      <c r="F515" s="32" t="str">
        <f t="shared" si="47"/>
        <v/>
      </c>
      <c r="G515" s="33" t="str">
        <f ca="1">IF(OR(P515=$N$2,P515=$N$3),IF(F515=ReleaseProgress!$G$2,0,IF(F515&gt;ReleaseProgress!$G$2,1,-1)),"")</f>
        <v/>
      </c>
      <c r="H515" s="34" t="s">
        <v>573</v>
      </c>
      <c r="I515" s="45"/>
      <c r="J515" s="46"/>
      <c r="K515" s="46"/>
      <c r="L515" s="47"/>
      <c r="M515" s="47"/>
      <c r="N515" s="54"/>
      <c r="O515" s="49"/>
      <c r="P515" s="50"/>
      <c r="Q515" s="51"/>
      <c r="R515" s="51"/>
      <c r="S515" s="51"/>
      <c r="T515" s="51"/>
      <c r="U515" s="55"/>
      <c r="V515" s="53" t="str">
        <f t="shared" si="48"/>
        <v/>
      </c>
      <c r="W515" s="44"/>
      <c r="X515" t="s">
        <v>28</v>
      </c>
    </row>
    <row r="516" spans="2:24">
      <c r="B516" s="31" t="str">
        <f t="shared" si="49"/>
        <v/>
      </c>
      <c r="C516" s="31" t="str">
        <f t="shared" si="50"/>
        <v/>
      </c>
      <c r="D516" s="31" t="str">
        <f t="shared" si="45"/>
        <v>Y</v>
      </c>
      <c r="E516" s="31">
        <f t="shared" si="46"/>
        <v>0</v>
      </c>
      <c r="F516" s="32" t="str">
        <f t="shared" si="47"/>
        <v/>
      </c>
      <c r="G516" s="33" t="str">
        <f ca="1">IF(OR(P516=$N$2,P516=$N$3),IF(F516=ReleaseProgress!$G$2,0,IF(F516&gt;ReleaseProgress!$G$2,1,-1)),"")</f>
        <v/>
      </c>
      <c r="H516" s="34" t="s">
        <v>574</v>
      </c>
      <c r="I516" s="45"/>
      <c r="J516" s="46"/>
      <c r="K516" s="46"/>
      <c r="L516" s="47"/>
      <c r="M516" s="47"/>
      <c r="N516" s="54"/>
      <c r="O516" s="49"/>
      <c r="P516" s="50"/>
      <c r="Q516" s="51"/>
      <c r="R516" s="51"/>
      <c r="S516" s="51"/>
      <c r="T516" s="51"/>
      <c r="U516" s="55"/>
      <c r="V516" s="53" t="str">
        <f t="shared" si="48"/>
        <v/>
      </c>
      <c r="W516" s="44"/>
      <c r="X516" t="s">
        <v>28</v>
      </c>
    </row>
    <row r="517" spans="2:24">
      <c r="B517" s="31" t="str">
        <f t="shared" si="49"/>
        <v/>
      </c>
      <c r="C517" s="31" t="str">
        <f t="shared" si="50"/>
        <v/>
      </c>
      <c r="D517" s="31" t="str">
        <f t="shared" si="45"/>
        <v>Y</v>
      </c>
      <c r="E517" s="31">
        <f t="shared" si="46"/>
        <v>0</v>
      </c>
      <c r="F517" s="32" t="str">
        <f t="shared" si="47"/>
        <v/>
      </c>
      <c r="G517" s="33" t="str">
        <f ca="1">IF(OR(P517=$N$2,P517=$N$3),IF(F517=ReleaseProgress!$G$2,0,IF(F517&gt;ReleaseProgress!$G$2,1,-1)),"")</f>
        <v/>
      </c>
      <c r="H517" s="34" t="s">
        <v>575</v>
      </c>
      <c r="I517" s="45"/>
      <c r="J517" s="46"/>
      <c r="K517" s="46"/>
      <c r="L517" s="47"/>
      <c r="M517" s="47"/>
      <c r="N517" s="54"/>
      <c r="O517" s="49"/>
      <c r="P517" s="50"/>
      <c r="Q517" s="51"/>
      <c r="R517" s="51"/>
      <c r="S517" s="51"/>
      <c r="T517" s="51"/>
      <c r="U517" s="55"/>
      <c r="V517" s="53" t="str">
        <f t="shared" si="48"/>
        <v/>
      </c>
      <c r="W517" s="44"/>
      <c r="X517" t="s">
        <v>28</v>
      </c>
    </row>
    <row r="518" spans="2:24">
      <c r="B518" s="31" t="str">
        <f t="shared" si="49"/>
        <v/>
      </c>
      <c r="C518" s="31" t="str">
        <f t="shared" si="50"/>
        <v/>
      </c>
      <c r="D518" s="31" t="str">
        <f t="shared" si="45"/>
        <v>Y</v>
      </c>
      <c r="E518" s="31">
        <f t="shared" si="46"/>
        <v>0</v>
      </c>
      <c r="F518" s="32" t="str">
        <f t="shared" si="47"/>
        <v/>
      </c>
      <c r="G518" s="33" t="str">
        <f ca="1">IF(OR(P518=$N$2,P518=$N$3),IF(F518=ReleaseProgress!$G$2,0,IF(F518&gt;ReleaseProgress!$G$2,1,-1)),"")</f>
        <v/>
      </c>
      <c r="H518" s="34" t="s">
        <v>576</v>
      </c>
      <c r="I518" s="45"/>
      <c r="J518" s="46"/>
      <c r="K518" s="46"/>
      <c r="L518" s="47"/>
      <c r="M518" s="47"/>
      <c r="N518" s="54"/>
      <c r="O518" s="49"/>
      <c r="P518" s="50"/>
      <c r="Q518" s="51"/>
      <c r="R518" s="51"/>
      <c r="S518" s="51"/>
      <c r="T518" s="51"/>
      <c r="U518" s="55"/>
      <c r="V518" s="53" t="str">
        <f t="shared" si="48"/>
        <v/>
      </c>
      <c r="W518" s="44"/>
      <c r="X518" t="s">
        <v>28</v>
      </c>
    </row>
    <row r="519" spans="2:24">
      <c r="B519" s="31" t="str">
        <f t="shared" si="49"/>
        <v/>
      </c>
      <c r="C519" s="31" t="str">
        <f t="shared" si="50"/>
        <v/>
      </c>
      <c r="D519" s="31" t="str">
        <f t="shared" si="45"/>
        <v>Y</v>
      </c>
      <c r="E519" s="31">
        <f t="shared" si="46"/>
        <v>0</v>
      </c>
      <c r="F519" s="32" t="str">
        <f t="shared" si="47"/>
        <v/>
      </c>
      <c r="G519" s="33" t="str">
        <f ca="1">IF(OR(P519=$N$2,P519=$N$3),IF(F519=ReleaseProgress!$G$2,0,IF(F519&gt;ReleaseProgress!$G$2,1,-1)),"")</f>
        <v/>
      </c>
      <c r="H519" s="34" t="s">
        <v>577</v>
      </c>
      <c r="I519" s="45"/>
      <c r="J519" s="46"/>
      <c r="K519" s="46"/>
      <c r="L519" s="47"/>
      <c r="M519" s="47"/>
      <c r="N519" s="54"/>
      <c r="O519" s="49"/>
      <c r="P519" s="50"/>
      <c r="Q519" s="51"/>
      <c r="R519" s="51"/>
      <c r="S519" s="51"/>
      <c r="T519" s="51"/>
      <c r="U519" s="55"/>
      <c r="V519" s="53" t="str">
        <f t="shared" si="48"/>
        <v/>
      </c>
      <c r="W519" s="44"/>
      <c r="X519" t="s">
        <v>28</v>
      </c>
    </row>
    <row r="520" spans="2:24">
      <c r="B520" s="31" t="str">
        <f t="shared" si="49"/>
        <v/>
      </c>
      <c r="C520" s="31" t="str">
        <f t="shared" si="50"/>
        <v/>
      </c>
      <c r="D520" s="31" t="str">
        <f t="shared" si="45"/>
        <v>Y</v>
      </c>
      <c r="E520" s="31">
        <f t="shared" si="46"/>
        <v>0</v>
      </c>
      <c r="F520" s="32" t="str">
        <f t="shared" si="47"/>
        <v/>
      </c>
      <c r="G520" s="33" t="str">
        <f ca="1">IF(OR(P520=$N$2,P520=$N$3),IF(F520=ReleaseProgress!$G$2,0,IF(F520&gt;ReleaseProgress!$G$2,1,-1)),"")</f>
        <v/>
      </c>
      <c r="H520" s="34" t="s">
        <v>578</v>
      </c>
      <c r="I520" s="45"/>
      <c r="J520" s="46"/>
      <c r="K520" s="46"/>
      <c r="L520" s="47"/>
      <c r="M520" s="47"/>
      <c r="N520" s="54"/>
      <c r="O520" s="49"/>
      <c r="P520" s="50"/>
      <c r="Q520" s="51"/>
      <c r="R520" s="51"/>
      <c r="S520" s="51"/>
      <c r="T520" s="51"/>
      <c r="U520" s="55"/>
      <c r="V520" s="53" t="str">
        <f t="shared" si="48"/>
        <v/>
      </c>
      <c r="W520" s="44"/>
      <c r="X520" t="s">
        <v>28</v>
      </c>
    </row>
    <row r="521" spans="2:24">
      <c r="B521" s="31" t="str">
        <f t="shared" si="49"/>
        <v/>
      </c>
      <c r="C521" s="31" t="str">
        <f t="shared" si="50"/>
        <v/>
      </c>
      <c r="D521" s="31" t="str">
        <f t="shared" si="45"/>
        <v>Y</v>
      </c>
      <c r="E521" s="31">
        <f t="shared" si="46"/>
        <v>0</v>
      </c>
      <c r="F521" s="32" t="str">
        <f t="shared" si="47"/>
        <v/>
      </c>
      <c r="G521" s="33" t="str">
        <f ca="1">IF(OR(P521=$N$2,P521=$N$3),IF(F521=ReleaseProgress!$G$2,0,IF(F521&gt;ReleaseProgress!$G$2,1,-1)),"")</f>
        <v/>
      </c>
      <c r="H521" s="34" t="s">
        <v>579</v>
      </c>
      <c r="I521" s="45"/>
      <c r="J521" s="46"/>
      <c r="K521" s="46"/>
      <c r="L521" s="47"/>
      <c r="M521" s="47"/>
      <c r="N521" s="54"/>
      <c r="O521" s="49"/>
      <c r="P521" s="50"/>
      <c r="Q521" s="51"/>
      <c r="R521" s="51"/>
      <c r="S521" s="51"/>
      <c r="T521" s="51"/>
      <c r="U521" s="55"/>
      <c r="V521" s="53" t="str">
        <f t="shared" si="48"/>
        <v/>
      </c>
      <c r="W521" s="44"/>
      <c r="X521" t="s">
        <v>28</v>
      </c>
    </row>
    <row r="522" spans="2:24">
      <c r="B522" s="31" t="str">
        <f t="shared" si="49"/>
        <v/>
      </c>
      <c r="C522" s="31" t="str">
        <f t="shared" si="50"/>
        <v/>
      </c>
      <c r="D522" s="31" t="str">
        <f t="shared" si="45"/>
        <v>Y</v>
      </c>
      <c r="E522" s="31">
        <f t="shared" si="46"/>
        <v>0</v>
      </c>
      <c r="F522" s="32" t="str">
        <f t="shared" si="47"/>
        <v/>
      </c>
      <c r="G522" s="33" t="str">
        <f ca="1">IF(OR(P522=$N$2,P522=$N$3),IF(F522=ReleaseProgress!$G$2,0,IF(F522&gt;ReleaseProgress!$G$2,1,-1)),"")</f>
        <v/>
      </c>
      <c r="H522" s="34" t="s">
        <v>580</v>
      </c>
      <c r="I522" s="45"/>
      <c r="J522" s="46"/>
      <c r="K522" s="46"/>
      <c r="L522" s="47"/>
      <c r="M522" s="47"/>
      <c r="N522" s="54"/>
      <c r="O522" s="49"/>
      <c r="P522" s="50"/>
      <c r="Q522" s="51"/>
      <c r="R522" s="51"/>
      <c r="S522" s="51"/>
      <c r="T522" s="51"/>
      <c r="U522" s="55"/>
      <c r="V522" s="53" t="str">
        <f t="shared" si="48"/>
        <v/>
      </c>
      <c r="W522" s="44"/>
      <c r="X522" t="s">
        <v>28</v>
      </c>
    </row>
    <row r="523" spans="2:24">
      <c r="B523" s="31" t="str">
        <f t="shared" si="49"/>
        <v/>
      </c>
      <c r="C523" s="31" t="str">
        <f t="shared" si="50"/>
        <v/>
      </c>
      <c r="D523" s="31" t="str">
        <f t="shared" si="45"/>
        <v>Y</v>
      </c>
      <c r="E523" s="31">
        <f t="shared" si="46"/>
        <v>0</v>
      </c>
      <c r="F523" s="32" t="str">
        <f t="shared" si="47"/>
        <v/>
      </c>
      <c r="G523" s="33" t="str">
        <f ca="1">IF(OR(P523=$N$2,P523=$N$3),IF(F523=ReleaseProgress!$G$2,0,IF(F523&gt;ReleaseProgress!$G$2,1,-1)),"")</f>
        <v/>
      </c>
      <c r="H523" s="34" t="s">
        <v>581</v>
      </c>
      <c r="I523" s="45"/>
      <c r="J523" s="46"/>
      <c r="K523" s="46"/>
      <c r="L523" s="47"/>
      <c r="M523" s="47"/>
      <c r="N523" s="54"/>
      <c r="O523" s="49"/>
      <c r="P523" s="50"/>
      <c r="Q523" s="51"/>
      <c r="R523" s="51"/>
      <c r="S523" s="51"/>
      <c r="T523" s="51"/>
      <c r="U523" s="55"/>
      <c r="V523" s="53" t="str">
        <f t="shared" si="48"/>
        <v/>
      </c>
      <c r="W523" s="44"/>
      <c r="X523" t="s">
        <v>28</v>
      </c>
    </row>
    <row r="524" spans="2:24">
      <c r="B524" s="31" t="str">
        <f t="shared" si="49"/>
        <v/>
      </c>
      <c r="C524" s="31" t="str">
        <f t="shared" si="50"/>
        <v/>
      </c>
      <c r="D524" s="31" t="str">
        <f t="shared" ref="D524:D587" si="51">IF(OR(P524=Not_started,P524=In_progress),"N",IF(OR(P524=N_A,P524=Suspended,P524=Canceled),"","Y"))</f>
        <v>Y</v>
      </c>
      <c r="E524" s="31">
        <f t="shared" ref="E524:E587" si="52">IF(OR(P524=Not_started,P524=In_progress,P524=Applied,P524=Closed),1,0)</f>
        <v>0</v>
      </c>
      <c r="F524" s="32" t="str">
        <f t="shared" ref="F524:F587" si="53">IFERROR(IF(P524=Backlog,"",IF(O524="",B524,IF(WEEKNUM(O524)&lt;10,VALUE(CONCATENATE(YEAR(O524),"0",WEEKNUM(O524))),VALUE(CONCATENATE(YEAR(O524),WEEKNUM(O524)))))),"date? &gt;&gt;")</f>
        <v/>
      </c>
      <c r="G524" s="33" t="str">
        <f ca="1">IF(OR(P524=$N$2,P524=$N$3),IF(F524=ReleaseProgress!$G$2,0,IF(F524&gt;ReleaseProgress!$G$2,1,-1)),"")</f>
        <v/>
      </c>
      <c r="H524" s="34" t="s">
        <v>582</v>
      </c>
      <c r="I524" s="45"/>
      <c r="J524" s="46"/>
      <c r="K524" s="46"/>
      <c r="L524" s="47"/>
      <c r="M524" s="47"/>
      <c r="N524" s="54"/>
      <c r="O524" s="49"/>
      <c r="P524" s="50"/>
      <c r="Q524" s="51"/>
      <c r="R524" s="51"/>
      <c r="S524" s="51"/>
      <c r="T524" s="51"/>
      <c r="U524" s="55"/>
      <c r="V524" s="53" t="str">
        <f t="shared" ref="V524:V587" si="54">IF(ISERROR(VLOOKUP(K524,LB_PROJECTS,2,FALSE)),"",VLOOKUP(K524,LB_PROJECTS,2,FALSE))</f>
        <v/>
      </c>
      <c r="W524" s="44"/>
      <c r="X524" t="s">
        <v>28</v>
      </c>
    </row>
    <row r="525" spans="2:24">
      <c r="B525" s="31" t="str">
        <f t="shared" ref="B525:B588" si="55">IF(N525="","",IF(WEEKNUM(N525)&lt;10,VALUE(CONCATENATE(YEAR(N525),"0",WEEKNUM(N525))),VALUE(CONCATENATE(YEAR(N525),WEEKNUM(N525)))))</f>
        <v/>
      </c>
      <c r="C525" s="31" t="str">
        <f t="shared" ref="C525:C588" si="56">IF(Q525="","",IF(WEEKNUM(Q525)&lt;10,VALUE(CONCATENATE(YEAR(Q525),"0",WEEKNUM(Q525))),VALUE(CONCATENATE(YEAR(Q525),WEEKNUM(Q525)))))</f>
        <v/>
      </c>
      <c r="D525" s="31" t="str">
        <f t="shared" si="51"/>
        <v>Y</v>
      </c>
      <c r="E525" s="31">
        <f t="shared" si="52"/>
        <v>0</v>
      </c>
      <c r="F525" s="32" t="str">
        <f t="shared" si="53"/>
        <v/>
      </c>
      <c r="G525" s="33" t="str">
        <f ca="1">IF(OR(P525=$N$2,P525=$N$3),IF(F525=ReleaseProgress!$G$2,0,IF(F525&gt;ReleaseProgress!$G$2,1,-1)),"")</f>
        <v/>
      </c>
      <c r="H525" s="34" t="s">
        <v>583</v>
      </c>
      <c r="I525" s="45"/>
      <c r="J525" s="46"/>
      <c r="K525" s="46"/>
      <c r="L525" s="47"/>
      <c r="M525" s="47"/>
      <c r="N525" s="54"/>
      <c r="O525" s="49"/>
      <c r="P525" s="50"/>
      <c r="Q525" s="51"/>
      <c r="R525" s="51"/>
      <c r="S525" s="51"/>
      <c r="T525" s="51"/>
      <c r="U525" s="55"/>
      <c r="V525" s="53" t="str">
        <f t="shared" si="54"/>
        <v/>
      </c>
      <c r="W525" s="44"/>
      <c r="X525" t="s">
        <v>28</v>
      </c>
    </row>
    <row r="526" spans="2:24">
      <c r="B526" s="31" t="str">
        <f t="shared" si="55"/>
        <v/>
      </c>
      <c r="C526" s="31" t="str">
        <f t="shared" si="56"/>
        <v/>
      </c>
      <c r="D526" s="31" t="str">
        <f t="shared" si="51"/>
        <v>Y</v>
      </c>
      <c r="E526" s="31">
        <f t="shared" si="52"/>
        <v>0</v>
      </c>
      <c r="F526" s="32" t="str">
        <f t="shared" si="53"/>
        <v/>
      </c>
      <c r="G526" s="33" t="str">
        <f ca="1">IF(OR(P526=$N$2,P526=$N$3),IF(F526=ReleaseProgress!$G$2,0,IF(F526&gt;ReleaseProgress!$G$2,1,-1)),"")</f>
        <v/>
      </c>
      <c r="H526" s="34" t="s">
        <v>584</v>
      </c>
      <c r="I526" s="45"/>
      <c r="J526" s="46"/>
      <c r="K526" s="46"/>
      <c r="L526" s="47"/>
      <c r="M526" s="47"/>
      <c r="N526" s="54"/>
      <c r="O526" s="49"/>
      <c r="P526" s="50"/>
      <c r="Q526" s="51"/>
      <c r="R526" s="51"/>
      <c r="S526" s="51"/>
      <c r="T526" s="51"/>
      <c r="U526" s="55"/>
      <c r="V526" s="53" t="str">
        <f t="shared" si="54"/>
        <v/>
      </c>
      <c r="W526" s="44"/>
      <c r="X526" t="s">
        <v>28</v>
      </c>
    </row>
    <row r="527" spans="2:24">
      <c r="B527" s="31" t="str">
        <f t="shared" si="55"/>
        <v/>
      </c>
      <c r="C527" s="31" t="str">
        <f t="shared" si="56"/>
        <v/>
      </c>
      <c r="D527" s="31" t="str">
        <f t="shared" si="51"/>
        <v>Y</v>
      </c>
      <c r="E527" s="31">
        <f t="shared" si="52"/>
        <v>0</v>
      </c>
      <c r="F527" s="32" t="str">
        <f t="shared" si="53"/>
        <v/>
      </c>
      <c r="G527" s="33" t="str">
        <f ca="1">IF(OR(P527=$N$2,P527=$N$3),IF(F527=ReleaseProgress!$G$2,0,IF(F527&gt;ReleaseProgress!$G$2,1,-1)),"")</f>
        <v/>
      </c>
      <c r="H527" s="34" t="s">
        <v>585</v>
      </c>
      <c r="I527" s="45"/>
      <c r="J527" s="46"/>
      <c r="K527" s="46"/>
      <c r="L527" s="47"/>
      <c r="M527" s="47"/>
      <c r="N527" s="54"/>
      <c r="O527" s="49"/>
      <c r="P527" s="50"/>
      <c r="Q527" s="51"/>
      <c r="R527" s="51"/>
      <c r="S527" s="51"/>
      <c r="T527" s="51"/>
      <c r="U527" s="55"/>
      <c r="V527" s="53" t="str">
        <f t="shared" si="54"/>
        <v/>
      </c>
      <c r="W527" s="44"/>
      <c r="X527" t="s">
        <v>28</v>
      </c>
    </row>
    <row r="528" spans="2:24">
      <c r="B528" s="31" t="str">
        <f t="shared" si="55"/>
        <v/>
      </c>
      <c r="C528" s="31" t="str">
        <f t="shared" si="56"/>
        <v/>
      </c>
      <c r="D528" s="31" t="str">
        <f t="shared" si="51"/>
        <v>Y</v>
      </c>
      <c r="E528" s="31">
        <f t="shared" si="52"/>
        <v>0</v>
      </c>
      <c r="F528" s="32" t="str">
        <f t="shared" si="53"/>
        <v/>
      </c>
      <c r="G528" s="33" t="str">
        <f ca="1">IF(OR(P528=$N$2,P528=$N$3),IF(F528=ReleaseProgress!$G$2,0,IF(F528&gt;ReleaseProgress!$G$2,1,-1)),"")</f>
        <v/>
      </c>
      <c r="H528" s="34" t="s">
        <v>586</v>
      </c>
      <c r="I528" s="45"/>
      <c r="J528" s="46"/>
      <c r="K528" s="46"/>
      <c r="L528" s="47"/>
      <c r="M528" s="47"/>
      <c r="N528" s="54"/>
      <c r="O528" s="49"/>
      <c r="P528" s="50"/>
      <c r="Q528" s="51"/>
      <c r="R528" s="51"/>
      <c r="S528" s="51"/>
      <c r="T528" s="51"/>
      <c r="U528" s="55"/>
      <c r="V528" s="53" t="str">
        <f t="shared" si="54"/>
        <v/>
      </c>
      <c r="W528" s="44"/>
      <c r="X528" t="s">
        <v>28</v>
      </c>
    </row>
    <row r="529" spans="2:24">
      <c r="B529" s="31" t="str">
        <f t="shared" si="55"/>
        <v/>
      </c>
      <c r="C529" s="31" t="str">
        <f t="shared" si="56"/>
        <v/>
      </c>
      <c r="D529" s="31" t="str">
        <f t="shared" si="51"/>
        <v>Y</v>
      </c>
      <c r="E529" s="31">
        <f t="shared" si="52"/>
        <v>0</v>
      </c>
      <c r="F529" s="32" t="str">
        <f t="shared" si="53"/>
        <v/>
      </c>
      <c r="G529" s="33" t="str">
        <f ca="1">IF(OR(P529=$N$2,P529=$N$3),IF(F529=ReleaseProgress!$G$2,0,IF(F529&gt;ReleaseProgress!$G$2,1,-1)),"")</f>
        <v/>
      </c>
      <c r="H529" s="34" t="s">
        <v>587</v>
      </c>
      <c r="I529" s="45"/>
      <c r="J529" s="46"/>
      <c r="K529" s="46"/>
      <c r="L529" s="47"/>
      <c r="M529" s="47"/>
      <c r="N529" s="54"/>
      <c r="O529" s="49"/>
      <c r="P529" s="50"/>
      <c r="Q529" s="51"/>
      <c r="R529" s="51"/>
      <c r="S529" s="51"/>
      <c r="T529" s="51"/>
      <c r="U529" s="55"/>
      <c r="V529" s="53" t="str">
        <f t="shared" si="54"/>
        <v/>
      </c>
      <c r="W529" s="44"/>
      <c r="X529" t="s">
        <v>28</v>
      </c>
    </row>
    <row r="530" spans="2:24">
      <c r="B530" s="31" t="str">
        <f t="shared" si="55"/>
        <v/>
      </c>
      <c r="C530" s="31" t="str">
        <f t="shared" si="56"/>
        <v/>
      </c>
      <c r="D530" s="31" t="str">
        <f t="shared" si="51"/>
        <v>Y</v>
      </c>
      <c r="E530" s="31">
        <f t="shared" si="52"/>
        <v>0</v>
      </c>
      <c r="F530" s="32" t="str">
        <f t="shared" si="53"/>
        <v/>
      </c>
      <c r="G530" s="33" t="str">
        <f ca="1">IF(OR(P530=$N$2,P530=$N$3),IF(F530=ReleaseProgress!$G$2,0,IF(F530&gt;ReleaseProgress!$G$2,1,-1)),"")</f>
        <v/>
      </c>
      <c r="H530" s="34" t="s">
        <v>588</v>
      </c>
      <c r="I530" s="45"/>
      <c r="J530" s="46"/>
      <c r="K530" s="46"/>
      <c r="L530" s="47"/>
      <c r="M530" s="47"/>
      <c r="N530" s="54"/>
      <c r="O530" s="49"/>
      <c r="P530" s="50"/>
      <c r="Q530" s="51"/>
      <c r="R530" s="51"/>
      <c r="S530" s="51"/>
      <c r="T530" s="51"/>
      <c r="U530" s="55"/>
      <c r="V530" s="53" t="str">
        <f t="shared" si="54"/>
        <v/>
      </c>
      <c r="W530" s="44"/>
      <c r="X530" t="s">
        <v>28</v>
      </c>
    </row>
    <row r="531" spans="2:24">
      <c r="B531" s="31" t="str">
        <f t="shared" si="55"/>
        <v/>
      </c>
      <c r="C531" s="31" t="str">
        <f t="shared" si="56"/>
        <v/>
      </c>
      <c r="D531" s="31" t="str">
        <f t="shared" si="51"/>
        <v>Y</v>
      </c>
      <c r="E531" s="31">
        <f t="shared" si="52"/>
        <v>0</v>
      </c>
      <c r="F531" s="32" t="str">
        <f t="shared" si="53"/>
        <v/>
      </c>
      <c r="G531" s="33" t="str">
        <f ca="1">IF(OR(P531=$N$2,P531=$N$3),IF(F531=ReleaseProgress!$G$2,0,IF(F531&gt;ReleaseProgress!$G$2,1,-1)),"")</f>
        <v/>
      </c>
      <c r="H531" s="34" t="s">
        <v>589</v>
      </c>
      <c r="I531" s="45"/>
      <c r="J531" s="46"/>
      <c r="K531" s="46"/>
      <c r="L531" s="47"/>
      <c r="M531" s="47"/>
      <c r="N531" s="54"/>
      <c r="O531" s="49"/>
      <c r="P531" s="50"/>
      <c r="Q531" s="51"/>
      <c r="R531" s="51"/>
      <c r="S531" s="51"/>
      <c r="T531" s="51"/>
      <c r="U531" s="55"/>
      <c r="V531" s="53" t="str">
        <f t="shared" si="54"/>
        <v/>
      </c>
      <c r="W531" s="44"/>
      <c r="X531" t="s">
        <v>28</v>
      </c>
    </row>
    <row r="532" spans="2:24">
      <c r="B532" s="31" t="str">
        <f t="shared" si="55"/>
        <v/>
      </c>
      <c r="C532" s="31" t="str">
        <f t="shared" si="56"/>
        <v/>
      </c>
      <c r="D532" s="31" t="str">
        <f t="shared" si="51"/>
        <v>Y</v>
      </c>
      <c r="E532" s="31">
        <f t="shared" si="52"/>
        <v>0</v>
      </c>
      <c r="F532" s="32" t="str">
        <f t="shared" si="53"/>
        <v/>
      </c>
      <c r="G532" s="33" t="str">
        <f ca="1">IF(OR(P532=$N$2,P532=$N$3),IF(F532=ReleaseProgress!$G$2,0,IF(F532&gt;ReleaseProgress!$G$2,1,-1)),"")</f>
        <v/>
      </c>
      <c r="H532" s="34" t="s">
        <v>590</v>
      </c>
      <c r="I532" s="45"/>
      <c r="J532" s="46"/>
      <c r="K532" s="46"/>
      <c r="L532" s="47"/>
      <c r="M532" s="47"/>
      <c r="N532" s="54"/>
      <c r="O532" s="49"/>
      <c r="P532" s="50"/>
      <c r="Q532" s="51"/>
      <c r="R532" s="51"/>
      <c r="S532" s="51"/>
      <c r="T532" s="51"/>
      <c r="U532" s="55"/>
      <c r="V532" s="53" t="str">
        <f t="shared" si="54"/>
        <v/>
      </c>
      <c r="W532" s="44"/>
      <c r="X532" t="s">
        <v>28</v>
      </c>
    </row>
    <row r="533" spans="2:24">
      <c r="B533" s="31" t="str">
        <f t="shared" si="55"/>
        <v/>
      </c>
      <c r="C533" s="31" t="str">
        <f t="shared" si="56"/>
        <v/>
      </c>
      <c r="D533" s="31" t="str">
        <f t="shared" si="51"/>
        <v>Y</v>
      </c>
      <c r="E533" s="31">
        <f t="shared" si="52"/>
        <v>0</v>
      </c>
      <c r="F533" s="32" t="str">
        <f t="shared" si="53"/>
        <v/>
      </c>
      <c r="G533" s="33" t="str">
        <f ca="1">IF(OR(P533=$N$2,P533=$N$3),IF(F533=ReleaseProgress!$G$2,0,IF(F533&gt;ReleaseProgress!$G$2,1,-1)),"")</f>
        <v/>
      </c>
      <c r="H533" s="34" t="s">
        <v>591</v>
      </c>
      <c r="I533" s="45"/>
      <c r="J533" s="46"/>
      <c r="K533" s="46"/>
      <c r="L533" s="47"/>
      <c r="M533" s="47"/>
      <c r="N533" s="54"/>
      <c r="O533" s="49"/>
      <c r="P533" s="50"/>
      <c r="Q533" s="51"/>
      <c r="R533" s="51"/>
      <c r="S533" s="51"/>
      <c r="T533" s="51"/>
      <c r="U533" s="55"/>
      <c r="V533" s="53" t="str">
        <f t="shared" si="54"/>
        <v/>
      </c>
      <c r="W533" s="44"/>
      <c r="X533" t="s">
        <v>28</v>
      </c>
    </row>
    <row r="534" spans="2:24">
      <c r="B534" s="31" t="str">
        <f t="shared" si="55"/>
        <v/>
      </c>
      <c r="C534" s="31" t="str">
        <f t="shared" si="56"/>
        <v/>
      </c>
      <c r="D534" s="31" t="str">
        <f t="shared" si="51"/>
        <v>Y</v>
      </c>
      <c r="E534" s="31">
        <f t="shared" si="52"/>
        <v>0</v>
      </c>
      <c r="F534" s="32" t="str">
        <f t="shared" si="53"/>
        <v/>
      </c>
      <c r="G534" s="33" t="str">
        <f ca="1">IF(OR(P534=$N$2,P534=$N$3),IF(F534=ReleaseProgress!$G$2,0,IF(F534&gt;ReleaseProgress!$G$2,1,-1)),"")</f>
        <v/>
      </c>
      <c r="H534" s="34" t="s">
        <v>592</v>
      </c>
      <c r="I534" s="45"/>
      <c r="J534" s="46"/>
      <c r="K534" s="46"/>
      <c r="L534" s="47"/>
      <c r="M534" s="47"/>
      <c r="N534" s="54"/>
      <c r="O534" s="49"/>
      <c r="P534" s="50"/>
      <c r="Q534" s="51"/>
      <c r="R534" s="51"/>
      <c r="S534" s="51"/>
      <c r="T534" s="51"/>
      <c r="U534" s="55"/>
      <c r="V534" s="53" t="str">
        <f t="shared" si="54"/>
        <v/>
      </c>
      <c r="W534" s="44"/>
      <c r="X534" t="s">
        <v>28</v>
      </c>
    </row>
    <row r="535" spans="2:24">
      <c r="B535" s="31" t="str">
        <f t="shared" si="55"/>
        <v/>
      </c>
      <c r="C535" s="31" t="str">
        <f t="shared" si="56"/>
        <v/>
      </c>
      <c r="D535" s="31" t="str">
        <f t="shared" si="51"/>
        <v>Y</v>
      </c>
      <c r="E535" s="31">
        <f t="shared" si="52"/>
        <v>0</v>
      </c>
      <c r="F535" s="32" t="str">
        <f t="shared" si="53"/>
        <v/>
      </c>
      <c r="G535" s="33" t="str">
        <f ca="1">IF(OR(P535=$N$2,P535=$N$3),IF(F535=ReleaseProgress!$G$2,0,IF(F535&gt;ReleaseProgress!$G$2,1,-1)),"")</f>
        <v/>
      </c>
      <c r="H535" s="34" t="s">
        <v>593</v>
      </c>
      <c r="I535" s="45"/>
      <c r="J535" s="46"/>
      <c r="K535" s="46"/>
      <c r="L535" s="47"/>
      <c r="M535" s="47"/>
      <c r="N535" s="54"/>
      <c r="O535" s="49"/>
      <c r="P535" s="50"/>
      <c r="Q535" s="51"/>
      <c r="R535" s="51"/>
      <c r="S535" s="51"/>
      <c r="T535" s="51"/>
      <c r="U535" s="55"/>
      <c r="V535" s="53" t="str">
        <f t="shared" si="54"/>
        <v/>
      </c>
      <c r="W535" s="44"/>
      <c r="X535" t="s">
        <v>28</v>
      </c>
    </row>
    <row r="536" spans="2:24">
      <c r="B536" s="31" t="str">
        <f t="shared" si="55"/>
        <v/>
      </c>
      <c r="C536" s="31" t="str">
        <f t="shared" si="56"/>
        <v/>
      </c>
      <c r="D536" s="31" t="str">
        <f t="shared" si="51"/>
        <v>Y</v>
      </c>
      <c r="E536" s="31">
        <f t="shared" si="52"/>
        <v>0</v>
      </c>
      <c r="F536" s="32" t="str">
        <f t="shared" si="53"/>
        <v/>
      </c>
      <c r="G536" s="33" t="str">
        <f ca="1">IF(OR(P536=$N$2,P536=$N$3),IF(F536=ReleaseProgress!$G$2,0,IF(F536&gt;ReleaseProgress!$G$2,1,-1)),"")</f>
        <v/>
      </c>
      <c r="H536" s="34" t="s">
        <v>594</v>
      </c>
      <c r="I536" s="45"/>
      <c r="J536" s="46"/>
      <c r="K536" s="46"/>
      <c r="L536" s="47"/>
      <c r="M536" s="47"/>
      <c r="N536" s="54"/>
      <c r="O536" s="49"/>
      <c r="P536" s="50"/>
      <c r="Q536" s="51"/>
      <c r="R536" s="51"/>
      <c r="S536" s="51"/>
      <c r="T536" s="51"/>
      <c r="U536" s="55"/>
      <c r="V536" s="53" t="str">
        <f t="shared" si="54"/>
        <v/>
      </c>
      <c r="W536" s="44"/>
      <c r="X536" t="s">
        <v>28</v>
      </c>
    </row>
    <row r="537" spans="2:24">
      <c r="B537" s="31" t="str">
        <f t="shared" si="55"/>
        <v/>
      </c>
      <c r="C537" s="31" t="str">
        <f t="shared" si="56"/>
        <v/>
      </c>
      <c r="D537" s="31" t="str">
        <f t="shared" si="51"/>
        <v>Y</v>
      </c>
      <c r="E537" s="31">
        <f t="shared" si="52"/>
        <v>0</v>
      </c>
      <c r="F537" s="32" t="str">
        <f t="shared" si="53"/>
        <v/>
      </c>
      <c r="G537" s="33" t="str">
        <f ca="1">IF(OR(P537=$N$2,P537=$N$3),IF(F537=ReleaseProgress!$G$2,0,IF(F537&gt;ReleaseProgress!$G$2,1,-1)),"")</f>
        <v/>
      </c>
      <c r="H537" s="34" t="s">
        <v>595</v>
      </c>
      <c r="I537" s="45"/>
      <c r="J537" s="46"/>
      <c r="K537" s="46"/>
      <c r="L537" s="47"/>
      <c r="M537" s="47"/>
      <c r="N537" s="54"/>
      <c r="O537" s="49"/>
      <c r="P537" s="50"/>
      <c r="Q537" s="51"/>
      <c r="R537" s="51"/>
      <c r="S537" s="51"/>
      <c r="T537" s="51"/>
      <c r="U537" s="55"/>
      <c r="V537" s="53" t="str">
        <f t="shared" si="54"/>
        <v/>
      </c>
      <c r="W537" s="44"/>
      <c r="X537" t="s">
        <v>28</v>
      </c>
    </row>
    <row r="538" spans="2:24">
      <c r="B538" s="31" t="str">
        <f t="shared" si="55"/>
        <v/>
      </c>
      <c r="C538" s="31" t="str">
        <f t="shared" si="56"/>
        <v/>
      </c>
      <c r="D538" s="31" t="str">
        <f t="shared" si="51"/>
        <v>Y</v>
      </c>
      <c r="E538" s="31">
        <f t="shared" si="52"/>
        <v>0</v>
      </c>
      <c r="F538" s="32" t="str">
        <f t="shared" si="53"/>
        <v/>
      </c>
      <c r="G538" s="33" t="str">
        <f ca="1">IF(OR(P538=$N$2,P538=$N$3),IF(F538=ReleaseProgress!$G$2,0,IF(F538&gt;ReleaseProgress!$G$2,1,-1)),"")</f>
        <v/>
      </c>
      <c r="H538" s="34" t="s">
        <v>596</v>
      </c>
      <c r="I538" s="45"/>
      <c r="J538" s="46"/>
      <c r="K538" s="46"/>
      <c r="L538" s="47"/>
      <c r="M538" s="47"/>
      <c r="N538" s="54"/>
      <c r="O538" s="49"/>
      <c r="P538" s="50"/>
      <c r="Q538" s="51"/>
      <c r="R538" s="51"/>
      <c r="S538" s="51"/>
      <c r="T538" s="51"/>
      <c r="U538" s="55"/>
      <c r="V538" s="53" t="str">
        <f t="shared" si="54"/>
        <v/>
      </c>
      <c r="W538" s="44"/>
      <c r="X538" t="s">
        <v>28</v>
      </c>
    </row>
    <row r="539" spans="2:24">
      <c r="B539" s="31" t="str">
        <f t="shared" si="55"/>
        <v/>
      </c>
      <c r="C539" s="31" t="str">
        <f t="shared" si="56"/>
        <v/>
      </c>
      <c r="D539" s="31" t="str">
        <f t="shared" si="51"/>
        <v>Y</v>
      </c>
      <c r="E539" s="31">
        <f t="shared" si="52"/>
        <v>0</v>
      </c>
      <c r="F539" s="32" t="str">
        <f t="shared" si="53"/>
        <v/>
      </c>
      <c r="G539" s="33" t="str">
        <f ca="1">IF(OR(P539=$N$2,P539=$N$3),IF(F539=ReleaseProgress!$G$2,0,IF(F539&gt;ReleaseProgress!$G$2,1,-1)),"")</f>
        <v/>
      </c>
      <c r="H539" s="34" t="s">
        <v>597</v>
      </c>
      <c r="I539" s="45"/>
      <c r="J539" s="46"/>
      <c r="K539" s="46"/>
      <c r="L539" s="47"/>
      <c r="M539" s="47"/>
      <c r="N539" s="54"/>
      <c r="O539" s="49"/>
      <c r="P539" s="50"/>
      <c r="Q539" s="51"/>
      <c r="R539" s="51"/>
      <c r="S539" s="51"/>
      <c r="T539" s="51"/>
      <c r="U539" s="55"/>
      <c r="V539" s="53" t="str">
        <f t="shared" si="54"/>
        <v/>
      </c>
      <c r="W539" s="44"/>
      <c r="X539" t="s">
        <v>28</v>
      </c>
    </row>
    <row r="540" spans="2:24">
      <c r="B540" s="31" t="str">
        <f t="shared" si="55"/>
        <v/>
      </c>
      <c r="C540" s="31" t="str">
        <f t="shared" si="56"/>
        <v/>
      </c>
      <c r="D540" s="31" t="str">
        <f t="shared" si="51"/>
        <v>Y</v>
      </c>
      <c r="E540" s="31">
        <f t="shared" si="52"/>
        <v>0</v>
      </c>
      <c r="F540" s="32" t="str">
        <f t="shared" si="53"/>
        <v/>
      </c>
      <c r="G540" s="33" t="str">
        <f ca="1">IF(OR(P540=$N$2,P540=$N$3),IF(F540=ReleaseProgress!$G$2,0,IF(F540&gt;ReleaseProgress!$G$2,1,-1)),"")</f>
        <v/>
      </c>
      <c r="H540" s="34" t="s">
        <v>598</v>
      </c>
      <c r="I540" s="45"/>
      <c r="J540" s="46"/>
      <c r="K540" s="46"/>
      <c r="L540" s="47"/>
      <c r="M540" s="47"/>
      <c r="N540" s="54"/>
      <c r="O540" s="49"/>
      <c r="P540" s="50"/>
      <c r="Q540" s="51"/>
      <c r="R540" s="51"/>
      <c r="S540" s="51"/>
      <c r="T540" s="51"/>
      <c r="U540" s="55"/>
      <c r="V540" s="53" t="str">
        <f t="shared" si="54"/>
        <v/>
      </c>
      <c r="W540" s="44"/>
      <c r="X540" t="s">
        <v>28</v>
      </c>
    </row>
    <row r="541" spans="2:24">
      <c r="B541" s="31" t="str">
        <f t="shared" si="55"/>
        <v/>
      </c>
      <c r="C541" s="31" t="str">
        <f t="shared" si="56"/>
        <v/>
      </c>
      <c r="D541" s="31" t="str">
        <f t="shared" si="51"/>
        <v>Y</v>
      </c>
      <c r="E541" s="31">
        <f t="shared" si="52"/>
        <v>0</v>
      </c>
      <c r="F541" s="32" t="str">
        <f t="shared" si="53"/>
        <v/>
      </c>
      <c r="G541" s="33" t="str">
        <f ca="1">IF(OR(P541=$N$2,P541=$N$3),IF(F541=ReleaseProgress!$G$2,0,IF(F541&gt;ReleaseProgress!$G$2,1,-1)),"")</f>
        <v/>
      </c>
      <c r="H541" s="34" t="s">
        <v>599</v>
      </c>
      <c r="I541" s="45"/>
      <c r="J541" s="46"/>
      <c r="K541" s="46"/>
      <c r="L541" s="47"/>
      <c r="M541" s="47"/>
      <c r="N541" s="54"/>
      <c r="O541" s="49"/>
      <c r="P541" s="50"/>
      <c r="Q541" s="51"/>
      <c r="R541" s="51"/>
      <c r="S541" s="51"/>
      <c r="T541" s="51"/>
      <c r="U541" s="55"/>
      <c r="V541" s="53" t="str">
        <f t="shared" si="54"/>
        <v/>
      </c>
      <c r="W541" s="44"/>
      <c r="X541" t="s">
        <v>28</v>
      </c>
    </row>
    <row r="542" spans="2:24">
      <c r="B542" s="31" t="str">
        <f t="shared" si="55"/>
        <v/>
      </c>
      <c r="C542" s="31" t="str">
        <f t="shared" si="56"/>
        <v/>
      </c>
      <c r="D542" s="31" t="str">
        <f t="shared" si="51"/>
        <v>Y</v>
      </c>
      <c r="E542" s="31">
        <f t="shared" si="52"/>
        <v>0</v>
      </c>
      <c r="F542" s="32" t="str">
        <f t="shared" si="53"/>
        <v/>
      </c>
      <c r="G542" s="33" t="str">
        <f ca="1">IF(OR(P542=$N$2,P542=$N$3),IF(F542=ReleaseProgress!$G$2,0,IF(F542&gt;ReleaseProgress!$G$2,1,-1)),"")</f>
        <v/>
      </c>
      <c r="H542" s="34" t="s">
        <v>600</v>
      </c>
      <c r="I542" s="45"/>
      <c r="J542" s="46"/>
      <c r="K542" s="46"/>
      <c r="L542" s="47"/>
      <c r="M542" s="47"/>
      <c r="N542" s="54"/>
      <c r="O542" s="49"/>
      <c r="P542" s="50"/>
      <c r="Q542" s="51"/>
      <c r="R542" s="51"/>
      <c r="S542" s="51"/>
      <c r="T542" s="51"/>
      <c r="U542" s="55"/>
      <c r="V542" s="53" t="str">
        <f t="shared" si="54"/>
        <v/>
      </c>
      <c r="W542" s="44"/>
      <c r="X542" t="s">
        <v>28</v>
      </c>
    </row>
    <row r="543" spans="2:24">
      <c r="B543" s="31" t="str">
        <f t="shared" si="55"/>
        <v/>
      </c>
      <c r="C543" s="31" t="str">
        <f t="shared" si="56"/>
        <v/>
      </c>
      <c r="D543" s="31" t="str">
        <f t="shared" si="51"/>
        <v>Y</v>
      </c>
      <c r="E543" s="31">
        <f t="shared" si="52"/>
        <v>0</v>
      </c>
      <c r="F543" s="32" t="str">
        <f t="shared" si="53"/>
        <v/>
      </c>
      <c r="G543" s="33" t="str">
        <f ca="1">IF(OR(P543=$N$2,P543=$N$3),IF(F543=ReleaseProgress!$G$2,0,IF(F543&gt;ReleaseProgress!$G$2,1,-1)),"")</f>
        <v/>
      </c>
      <c r="H543" s="34" t="s">
        <v>601</v>
      </c>
      <c r="I543" s="45"/>
      <c r="J543" s="46"/>
      <c r="K543" s="46"/>
      <c r="L543" s="47"/>
      <c r="M543" s="47"/>
      <c r="N543" s="54"/>
      <c r="O543" s="49"/>
      <c r="P543" s="50"/>
      <c r="Q543" s="51"/>
      <c r="R543" s="51"/>
      <c r="S543" s="51"/>
      <c r="T543" s="51"/>
      <c r="U543" s="55"/>
      <c r="V543" s="53" t="str">
        <f t="shared" si="54"/>
        <v/>
      </c>
      <c r="W543" s="44"/>
      <c r="X543" t="s">
        <v>28</v>
      </c>
    </row>
    <row r="544" spans="2:24">
      <c r="B544" s="31" t="str">
        <f t="shared" si="55"/>
        <v/>
      </c>
      <c r="C544" s="31" t="str">
        <f t="shared" si="56"/>
        <v/>
      </c>
      <c r="D544" s="31" t="str">
        <f t="shared" si="51"/>
        <v>Y</v>
      </c>
      <c r="E544" s="31">
        <f t="shared" si="52"/>
        <v>0</v>
      </c>
      <c r="F544" s="32" t="str">
        <f t="shared" si="53"/>
        <v/>
      </c>
      <c r="G544" s="33" t="str">
        <f ca="1">IF(OR(P544=$N$2,P544=$N$3),IF(F544=ReleaseProgress!$G$2,0,IF(F544&gt;ReleaseProgress!$G$2,1,-1)),"")</f>
        <v/>
      </c>
      <c r="H544" s="34" t="s">
        <v>602</v>
      </c>
      <c r="I544" s="45"/>
      <c r="J544" s="46"/>
      <c r="K544" s="46"/>
      <c r="L544" s="47"/>
      <c r="M544" s="47"/>
      <c r="N544" s="54"/>
      <c r="O544" s="49"/>
      <c r="P544" s="50"/>
      <c r="Q544" s="51"/>
      <c r="R544" s="51"/>
      <c r="S544" s="51"/>
      <c r="T544" s="51"/>
      <c r="U544" s="55"/>
      <c r="V544" s="53" t="str">
        <f t="shared" si="54"/>
        <v/>
      </c>
      <c r="W544" s="44"/>
      <c r="X544" t="s">
        <v>28</v>
      </c>
    </row>
    <row r="545" spans="2:24">
      <c r="B545" s="31" t="str">
        <f t="shared" si="55"/>
        <v/>
      </c>
      <c r="C545" s="31" t="str">
        <f t="shared" si="56"/>
        <v/>
      </c>
      <c r="D545" s="31" t="str">
        <f t="shared" si="51"/>
        <v>Y</v>
      </c>
      <c r="E545" s="31">
        <f t="shared" si="52"/>
        <v>0</v>
      </c>
      <c r="F545" s="32" t="str">
        <f t="shared" si="53"/>
        <v/>
      </c>
      <c r="G545" s="33" t="str">
        <f ca="1">IF(OR(P545=$N$2,P545=$N$3),IF(F545=ReleaseProgress!$G$2,0,IF(F545&gt;ReleaseProgress!$G$2,1,-1)),"")</f>
        <v/>
      </c>
      <c r="H545" s="34" t="s">
        <v>603</v>
      </c>
      <c r="I545" s="45"/>
      <c r="J545" s="46"/>
      <c r="K545" s="46"/>
      <c r="L545" s="47"/>
      <c r="M545" s="47"/>
      <c r="N545" s="54"/>
      <c r="O545" s="49"/>
      <c r="P545" s="50"/>
      <c r="Q545" s="51"/>
      <c r="R545" s="51"/>
      <c r="S545" s="51"/>
      <c r="T545" s="51"/>
      <c r="U545" s="55"/>
      <c r="V545" s="53" t="str">
        <f t="shared" si="54"/>
        <v/>
      </c>
      <c r="W545" s="44"/>
      <c r="X545" t="s">
        <v>28</v>
      </c>
    </row>
    <row r="546" spans="2:24">
      <c r="B546" s="31" t="str">
        <f t="shared" si="55"/>
        <v/>
      </c>
      <c r="C546" s="31" t="str">
        <f t="shared" si="56"/>
        <v/>
      </c>
      <c r="D546" s="31" t="str">
        <f t="shared" si="51"/>
        <v>Y</v>
      </c>
      <c r="E546" s="31">
        <f t="shared" si="52"/>
        <v>0</v>
      </c>
      <c r="F546" s="32" t="str">
        <f t="shared" si="53"/>
        <v/>
      </c>
      <c r="G546" s="33" t="str">
        <f ca="1">IF(OR(P546=$N$2,P546=$N$3),IF(F546=ReleaseProgress!$G$2,0,IF(F546&gt;ReleaseProgress!$G$2,1,-1)),"")</f>
        <v/>
      </c>
      <c r="H546" s="34" t="s">
        <v>604</v>
      </c>
      <c r="I546" s="45"/>
      <c r="J546" s="46"/>
      <c r="K546" s="46"/>
      <c r="L546" s="47"/>
      <c r="M546" s="47"/>
      <c r="N546" s="54"/>
      <c r="O546" s="49"/>
      <c r="P546" s="50"/>
      <c r="Q546" s="51"/>
      <c r="R546" s="51"/>
      <c r="S546" s="51"/>
      <c r="T546" s="51"/>
      <c r="U546" s="55"/>
      <c r="V546" s="53" t="str">
        <f t="shared" si="54"/>
        <v/>
      </c>
      <c r="W546" s="44"/>
      <c r="X546" t="s">
        <v>28</v>
      </c>
    </row>
    <row r="547" spans="2:24">
      <c r="B547" s="31" t="str">
        <f t="shared" si="55"/>
        <v/>
      </c>
      <c r="C547" s="31" t="str">
        <f t="shared" si="56"/>
        <v/>
      </c>
      <c r="D547" s="31" t="str">
        <f t="shared" si="51"/>
        <v>Y</v>
      </c>
      <c r="E547" s="31">
        <f t="shared" si="52"/>
        <v>0</v>
      </c>
      <c r="F547" s="32" t="str">
        <f t="shared" si="53"/>
        <v/>
      </c>
      <c r="G547" s="33" t="str">
        <f ca="1">IF(OR(P547=$N$2,P547=$N$3),IF(F547=ReleaseProgress!$G$2,0,IF(F547&gt;ReleaseProgress!$G$2,1,-1)),"")</f>
        <v/>
      </c>
      <c r="H547" s="34" t="s">
        <v>605</v>
      </c>
      <c r="I547" s="45"/>
      <c r="J547" s="46"/>
      <c r="K547" s="46"/>
      <c r="L547" s="47"/>
      <c r="M547" s="47"/>
      <c r="N547" s="54"/>
      <c r="O547" s="49"/>
      <c r="P547" s="50"/>
      <c r="Q547" s="51"/>
      <c r="R547" s="51"/>
      <c r="S547" s="51"/>
      <c r="T547" s="51"/>
      <c r="U547" s="55"/>
      <c r="V547" s="53" t="str">
        <f t="shared" si="54"/>
        <v/>
      </c>
      <c r="W547" s="44"/>
      <c r="X547" t="s">
        <v>28</v>
      </c>
    </row>
    <row r="548" spans="2:24">
      <c r="B548" s="31" t="str">
        <f t="shared" si="55"/>
        <v/>
      </c>
      <c r="C548" s="31" t="str">
        <f t="shared" si="56"/>
        <v/>
      </c>
      <c r="D548" s="31" t="str">
        <f t="shared" si="51"/>
        <v>Y</v>
      </c>
      <c r="E548" s="31">
        <f t="shared" si="52"/>
        <v>0</v>
      </c>
      <c r="F548" s="32" t="str">
        <f t="shared" si="53"/>
        <v/>
      </c>
      <c r="G548" s="33" t="str">
        <f ca="1">IF(OR(P548=$N$2,P548=$N$3),IF(F548=ReleaseProgress!$G$2,0,IF(F548&gt;ReleaseProgress!$G$2,1,-1)),"")</f>
        <v/>
      </c>
      <c r="H548" s="34" t="s">
        <v>606</v>
      </c>
      <c r="I548" s="45"/>
      <c r="J548" s="46"/>
      <c r="K548" s="46"/>
      <c r="L548" s="47"/>
      <c r="M548" s="47"/>
      <c r="N548" s="54"/>
      <c r="O548" s="49"/>
      <c r="P548" s="50"/>
      <c r="Q548" s="51"/>
      <c r="R548" s="51"/>
      <c r="S548" s="51"/>
      <c r="T548" s="51"/>
      <c r="U548" s="55"/>
      <c r="V548" s="53" t="str">
        <f t="shared" si="54"/>
        <v/>
      </c>
      <c r="W548" s="44"/>
      <c r="X548" t="s">
        <v>28</v>
      </c>
    </row>
    <row r="549" spans="2:24">
      <c r="B549" s="31" t="str">
        <f t="shared" si="55"/>
        <v/>
      </c>
      <c r="C549" s="31" t="str">
        <f t="shared" si="56"/>
        <v/>
      </c>
      <c r="D549" s="31" t="str">
        <f t="shared" si="51"/>
        <v>Y</v>
      </c>
      <c r="E549" s="31">
        <f t="shared" si="52"/>
        <v>0</v>
      </c>
      <c r="F549" s="32" t="str">
        <f t="shared" si="53"/>
        <v/>
      </c>
      <c r="G549" s="33" t="str">
        <f ca="1">IF(OR(P549=$N$2,P549=$N$3),IF(F549=ReleaseProgress!$G$2,0,IF(F549&gt;ReleaseProgress!$G$2,1,-1)),"")</f>
        <v/>
      </c>
      <c r="H549" s="34" t="s">
        <v>607</v>
      </c>
      <c r="I549" s="45"/>
      <c r="J549" s="46"/>
      <c r="K549" s="46"/>
      <c r="L549" s="47"/>
      <c r="M549" s="47"/>
      <c r="N549" s="54"/>
      <c r="O549" s="49"/>
      <c r="P549" s="50"/>
      <c r="Q549" s="51"/>
      <c r="R549" s="51"/>
      <c r="S549" s="51"/>
      <c r="T549" s="51"/>
      <c r="U549" s="55"/>
      <c r="V549" s="53" t="str">
        <f t="shared" si="54"/>
        <v/>
      </c>
      <c r="W549" s="44"/>
      <c r="X549" t="s">
        <v>28</v>
      </c>
    </row>
    <row r="550" spans="2:24">
      <c r="B550" s="31" t="str">
        <f t="shared" si="55"/>
        <v/>
      </c>
      <c r="C550" s="31" t="str">
        <f t="shared" si="56"/>
        <v/>
      </c>
      <c r="D550" s="31" t="str">
        <f t="shared" si="51"/>
        <v>Y</v>
      </c>
      <c r="E550" s="31">
        <f t="shared" si="52"/>
        <v>0</v>
      </c>
      <c r="F550" s="32" t="str">
        <f t="shared" si="53"/>
        <v/>
      </c>
      <c r="G550" s="33" t="str">
        <f ca="1">IF(OR(P550=$N$2,P550=$N$3),IF(F550=ReleaseProgress!$G$2,0,IF(F550&gt;ReleaseProgress!$G$2,1,-1)),"")</f>
        <v/>
      </c>
      <c r="H550" s="34" t="s">
        <v>608</v>
      </c>
      <c r="I550" s="45"/>
      <c r="J550" s="46"/>
      <c r="K550" s="46"/>
      <c r="L550" s="47"/>
      <c r="M550" s="47"/>
      <c r="N550" s="54"/>
      <c r="O550" s="49"/>
      <c r="P550" s="50"/>
      <c r="Q550" s="51"/>
      <c r="R550" s="51"/>
      <c r="S550" s="51"/>
      <c r="T550" s="51"/>
      <c r="U550" s="55"/>
      <c r="V550" s="53" t="str">
        <f t="shared" si="54"/>
        <v/>
      </c>
      <c r="W550" s="44"/>
      <c r="X550" t="s">
        <v>28</v>
      </c>
    </row>
    <row r="551" spans="2:24">
      <c r="B551" s="31" t="str">
        <f t="shared" si="55"/>
        <v/>
      </c>
      <c r="C551" s="31" t="str">
        <f t="shared" si="56"/>
        <v/>
      </c>
      <c r="D551" s="31" t="str">
        <f t="shared" si="51"/>
        <v>Y</v>
      </c>
      <c r="E551" s="31">
        <f t="shared" si="52"/>
        <v>0</v>
      </c>
      <c r="F551" s="32" t="str">
        <f t="shared" si="53"/>
        <v/>
      </c>
      <c r="G551" s="33" t="str">
        <f ca="1">IF(OR(P551=$N$2,P551=$N$3),IF(F551=ReleaseProgress!$G$2,0,IF(F551&gt;ReleaseProgress!$G$2,1,-1)),"")</f>
        <v/>
      </c>
      <c r="H551" s="34" t="s">
        <v>609</v>
      </c>
      <c r="I551" s="45"/>
      <c r="J551" s="46"/>
      <c r="K551" s="46"/>
      <c r="L551" s="47"/>
      <c r="M551" s="47"/>
      <c r="N551" s="54"/>
      <c r="O551" s="49"/>
      <c r="P551" s="50"/>
      <c r="Q551" s="51"/>
      <c r="R551" s="51"/>
      <c r="S551" s="51"/>
      <c r="T551" s="51"/>
      <c r="U551" s="55"/>
      <c r="V551" s="53" t="str">
        <f t="shared" si="54"/>
        <v/>
      </c>
      <c r="W551" s="44"/>
      <c r="X551" t="s">
        <v>28</v>
      </c>
    </row>
    <row r="552" spans="2:24">
      <c r="B552" s="31" t="str">
        <f t="shared" si="55"/>
        <v/>
      </c>
      <c r="C552" s="31" t="str">
        <f t="shared" si="56"/>
        <v/>
      </c>
      <c r="D552" s="31" t="str">
        <f t="shared" si="51"/>
        <v>Y</v>
      </c>
      <c r="E552" s="31">
        <f t="shared" si="52"/>
        <v>0</v>
      </c>
      <c r="F552" s="32" t="str">
        <f t="shared" si="53"/>
        <v/>
      </c>
      <c r="G552" s="33" t="str">
        <f ca="1">IF(OR(P552=$N$2,P552=$N$3),IF(F552=ReleaseProgress!$G$2,0,IF(F552&gt;ReleaseProgress!$G$2,1,-1)),"")</f>
        <v/>
      </c>
      <c r="H552" s="34" t="s">
        <v>610</v>
      </c>
      <c r="I552" s="45"/>
      <c r="J552" s="46"/>
      <c r="K552" s="46"/>
      <c r="L552" s="47"/>
      <c r="M552" s="47"/>
      <c r="N552" s="54"/>
      <c r="O552" s="49"/>
      <c r="P552" s="50"/>
      <c r="Q552" s="51"/>
      <c r="R552" s="51"/>
      <c r="S552" s="51"/>
      <c r="T552" s="51"/>
      <c r="U552" s="55"/>
      <c r="V552" s="53" t="str">
        <f t="shared" si="54"/>
        <v/>
      </c>
      <c r="W552" s="44"/>
      <c r="X552" t="s">
        <v>28</v>
      </c>
    </row>
    <row r="553" spans="2:24">
      <c r="B553" s="31" t="str">
        <f t="shared" si="55"/>
        <v/>
      </c>
      <c r="C553" s="31" t="str">
        <f t="shared" si="56"/>
        <v/>
      </c>
      <c r="D553" s="31" t="str">
        <f t="shared" si="51"/>
        <v>Y</v>
      </c>
      <c r="E553" s="31">
        <f t="shared" si="52"/>
        <v>0</v>
      </c>
      <c r="F553" s="32" t="str">
        <f t="shared" si="53"/>
        <v/>
      </c>
      <c r="G553" s="33" t="str">
        <f ca="1">IF(OR(P553=$N$2,P553=$N$3),IF(F553=ReleaseProgress!$G$2,0,IF(F553&gt;ReleaseProgress!$G$2,1,-1)),"")</f>
        <v/>
      </c>
      <c r="H553" s="34" t="s">
        <v>611</v>
      </c>
      <c r="I553" s="45"/>
      <c r="J553" s="46"/>
      <c r="K553" s="46"/>
      <c r="L553" s="47"/>
      <c r="M553" s="47"/>
      <c r="N553" s="54"/>
      <c r="O553" s="49"/>
      <c r="P553" s="50"/>
      <c r="Q553" s="51"/>
      <c r="R553" s="51"/>
      <c r="S553" s="51"/>
      <c r="T553" s="51"/>
      <c r="U553" s="55"/>
      <c r="V553" s="53" t="str">
        <f t="shared" si="54"/>
        <v/>
      </c>
      <c r="W553" s="44"/>
      <c r="X553" t="s">
        <v>28</v>
      </c>
    </row>
    <row r="554" spans="2:24">
      <c r="B554" s="31" t="str">
        <f t="shared" si="55"/>
        <v/>
      </c>
      <c r="C554" s="31" t="str">
        <f t="shared" si="56"/>
        <v/>
      </c>
      <c r="D554" s="31" t="str">
        <f t="shared" si="51"/>
        <v>Y</v>
      </c>
      <c r="E554" s="31">
        <f t="shared" si="52"/>
        <v>0</v>
      </c>
      <c r="F554" s="32" t="str">
        <f t="shared" si="53"/>
        <v/>
      </c>
      <c r="G554" s="33" t="str">
        <f ca="1">IF(OR(P554=$N$2,P554=$N$3),IF(F554=ReleaseProgress!$G$2,0,IF(F554&gt;ReleaseProgress!$G$2,1,-1)),"")</f>
        <v/>
      </c>
      <c r="H554" s="34" t="s">
        <v>612</v>
      </c>
      <c r="I554" s="45"/>
      <c r="J554" s="46"/>
      <c r="K554" s="46"/>
      <c r="L554" s="47"/>
      <c r="M554" s="47"/>
      <c r="N554" s="54"/>
      <c r="O554" s="49"/>
      <c r="P554" s="50"/>
      <c r="Q554" s="51"/>
      <c r="R554" s="51"/>
      <c r="S554" s="51"/>
      <c r="T554" s="51"/>
      <c r="U554" s="55"/>
      <c r="V554" s="53" t="str">
        <f t="shared" si="54"/>
        <v/>
      </c>
      <c r="W554" s="44"/>
      <c r="X554" t="s">
        <v>28</v>
      </c>
    </row>
    <row r="555" spans="2:24">
      <c r="B555" s="31" t="str">
        <f t="shared" si="55"/>
        <v/>
      </c>
      <c r="C555" s="31" t="str">
        <f t="shared" si="56"/>
        <v/>
      </c>
      <c r="D555" s="31" t="str">
        <f t="shared" si="51"/>
        <v>Y</v>
      </c>
      <c r="E555" s="31">
        <f t="shared" si="52"/>
        <v>0</v>
      </c>
      <c r="F555" s="32" t="str">
        <f t="shared" si="53"/>
        <v/>
      </c>
      <c r="G555" s="33" t="str">
        <f ca="1">IF(OR(P555=$N$2,P555=$N$3),IF(F555=ReleaseProgress!$G$2,0,IF(F555&gt;ReleaseProgress!$G$2,1,-1)),"")</f>
        <v/>
      </c>
      <c r="H555" s="34" t="s">
        <v>613</v>
      </c>
      <c r="I555" s="45"/>
      <c r="J555" s="46"/>
      <c r="K555" s="46"/>
      <c r="L555" s="47"/>
      <c r="M555" s="47"/>
      <c r="N555" s="54"/>
      <c r="O555" s="49"/>
      <c r="P555" s="50"/>
      <c r="Q555" s="51"/>
      <c r="R555" s="51"/>
      <c r="S555" s="51"/>
      <c r="T555" s="51"/>
      <c r="U555" s="55"/>
      <c r="V555" s="53" t="str">
        <f t="shared" si="54"/>
        <v/>
      </c>
      <c r="W555" s="44"/>
      <c r="X555" t="s">
        <v>28</v>
      </c>
    </row>
    <row r="556" spans="2:24">
      <c r="B556" s="31" t="str">
        <f t="shared" si="55"/>
        <v/>
      </c>
      <c r="C556" s="31" t="str">
        <f t="shared" si="56"/>
        <v/>
      </c>
      <c r="D556" s="31" t="str">
        <f t="shared" si="51"/>
        <v>Y</v>
      </c>
      <c r="E556" s="31">
        <f t="shared" si="52"/>
        <v>0</v>
      </c>
      <c r="F556" s="32" t="str">
        <f t="shared" si="53"/>
        <v/>
      </c>
      <c r="G556" s="33" t="str">
        <f ca="1">IF(OR(P556=$N$2,P556=$N$3),IF(F556=ReleaseProgress!$G$2,0,IF(F556&gt;ReleaseProgress!$G$2,1,-1)),"")</f>
        <v/>
      </c>
      <c r="H556" s="34" t="s">
        <v>614</v>
      </c>
      <c r="I556" s="45"/>
      <c r="J556" s="46"/>
      <c r="K556" s="46"/>
      <c r="L556" s="47"/>
      <c r="M556" s="47"/>
      <c r="N556" s="54"/>
      <c r="O556" s="49"/>
      <c r="P556" s="50"/>
      <c r="Q556" s="51"/>
      <c r="R556" s="51"/>
      <c r="S556" s="51"/>
      <c r="T556" s="51"/>
      <c r="U556" s="55"/>
      <c r="V556" s="53" t="str">
        <f t="shared" si="54"/>
        <v/>
      </c>
      <c r="W556" s="44"/>
      <c r="X556" t="s">
        <v>28</v>
      </c>
    </row>
    <row r="557" spans="2:24">
      <c r="B557" s="31" t="str">
        <f t="shared" si="55"/>
        <v/>
      </c>
      <c r="C557" s="31" t="str">
        <f t="shared" si="56"/>
        <v/>
      </c>
      <c r="D557" s="31" t="str">
        <f t="shared" si="51"/>
        <v>Y</v>
      </c>
      <c r="E557" s="31">
        <f t="shared" si="52"/>
        <v>0</v>
      </c>
      <c r="F557" s="32" t="str">
        <f t="shared" si="53"/>
        <v/>
      </c>
      <c r="G557" s="33" t="str">
        <f ca="1">IF(OR(P557=$N$2,P557=$N$3),IF(F557=ReleaseProgress!$G$2,0,IF(F557&gt;ReleaseProgress!$G$2,1,-1)),"")</f>
        <v/>
      </c>
      <c r="H557" s="34" t="s">
        <v>615</v>
      </c>
      <c r="I557" s="45"/>
      <c r="J557" s="46"/>
      <c r="K557" s="46"/>
      <c r="L557" s="47"/>
      <c r="M557" s="47"/>
      <c r="N557" s="54"/>
      <c r="O557" s="49"/>
      <c r="P557" s="50"/>
      <c r="Q557" s="51"/>
      <c r="R557" s="51"/>
      <c r="S557" s="51"/>
      <c r="T557" s="51"/>
      <c r="U557" s="55"/>
      <c r="V557" s="53" t="str">
        <f t="shared" si="54"/>
        <v/>
      </c>
      <c r="W557" s="44"/>
      <c r="X557" t="s">
        <v>28</v>
      </c>
    </row>
    <row r="558" spans="2:24">
      <c r="B558" s="31" t="str">
        <f t="shared" si="55"/>
        <v/>
      </c>
      <c r="C558" s="31" t="str">
        <f t="shared" si="56"/>
        <v/>
      </c>
      <c r="D558" s="31" t="str">
        <f t="shared" si="51"/>
        <v>Y</v>
      </c>
      <c r="E558" s="31">
        <f t="shared" si="52"/>
        <v>0</v>
      </c>
      <c r="F558" s="32" t="str">
        <f t="shared" si="53"/>
        <v/>
      </c>
      <c r="G558" s="33" t="str">
        <f ca="1">IF(OR(P558=$N$2,P558=$N$3),IF(F558=ReleaseProgress!$G$2,0,IF(F558&gt;ReleaseProgress!$G$2,1,-1)),"")</f>
        <v/>
      </c>
      <c r="H558" s="34" t="s">
        <v>616</v>
      </c>
      <c r="I558" s="45"/>
      <c r="J558" s="46"/>
      <c r="K558" s="46"/>
      <c r="L558" s="47"/>
      <c r="M558" s="47"/>
      <c r="N558" s="54"/>
      <c r="O558" s="49"/>
      <c r="P558" s="50"/>
      <c r="Q558" s="51"/>
      <c r="R558" s="51"/>
      <c r="S558" s="51"/>
      <c r="T558" s="51"/>
      <c r="U558" s="55"/>
      <c r="V558" s="53" t="str">
        <f t="shared" si="54"/>
        <v/>
      </c>
      <c r="W558" s="44"/>
      <c r="X558" t="s">
        <v>28</v>
      </c>
    </row>
    <row r="559" spans="2:24">
      <c r="B559" s="31" t="str">
        <f t="shared" si="55"/>
        <v/>
      </c>
      <c r="C559" s="31" t="str">
        <f t="shared" si="56"/>
        <v/>
      </c>
      <c r="D559" s="31" t="str">
        <f t="shared" si="51"/>
        <v>Y</v>
      </c>
      <c r="E559" s="31">
        <f t="shared" si="52"/>
        <v>0</v>
      </c>
      <c r="F559" s="32" t="str">
        <f t="shared" si="53"/>
        <v/>
      </c>
      <c r="G559" s="33" t="str">
        <f ca="1">IF(OR(P559=$N$2,P559=$N$3),IF(F559=ReleaseProgress!$G$2,0,IF(F559&gt;ReleaseProgress!$G$2,1,-1)),"")</f>
        <v/>
      </c>
      <c r="H559" s="34" t="s">
        <v>617</v>
      </c>
      <c r="I559" s="45"/>
      <c r="J559" s="46"/>
      <c r="K559" s="46"/>
      <c r="L559" s="47"/>
      <c r="M559" s="47"/>
      <c r="N559" s="54"/>
      <c r="O559" s="49"/>
      <c r="P559" s="50"/>
      <c r="Q559" s="51"/>
      <c r="R559" s="51"/>
      <c r="S559" s="51"/>
      <c r="T559" s="51"/>
      <c r="U559" s="55"/>
      <c r="V559" s="53" t="str">
        <f t="shared" si="54"/>
        <v/>
      </c>
      <c r="W559" s="44"/>
      <c r="X559" t="s">
        <v>28</v>
      </c>
    </row>
    <row r="560" spans="2:24">
      <c r="B560" s="31" t="str">
        <f t="shared" si="55"/>
        <v/>
      </c>
      <c r="C560" s="31" t="str">
        <f t="shared" si="56"/>
        <v/>
      </c>
      <c r="D560" s="31" t="str">
        <f t="shared" si="51"/>
        <v>Y</v>
      </c>
      <c r="E560" s="31">
        <f t="shared" si="52"/>
        <v>0</v>
      </c>
      <c r="F560" s="32" t="str">
        <f t="shared" si="53"/>
        <v/>
      </c>
      <c r="G560" s="33" t="str">
        <f ca="1">IF(OR(P560=$N$2,P560=$N$3),IF(F560=ReleaseProgress!$G$2,0,IF(F560&gt;ReleaseProgress!$G$2,1,-1)),"")</f>
        <v/>
      </c>
      <c r="H560" s="34" t="s">
        <v>618</v>
      </c>
      <c r="I560" s="45"/>
      <c r="J560" s="46"/>
      <c r="K560" s="46"/>
      <c r="L560" s="47"/>
      <c r="M560" s="47"/>
      <c r="N560" s="54"/>
      <c r="O560" s="49"/>
      <c r="P560" s="50"/>
      <c r="Q560" s="51"/>
      <c r="R560" s="51"/>
      <c r="S560" s="51"/>
      <c r="T560" s="51"/>
      <c r="U560" s="55"/>
      <c r="V560" s="53" t="str">
        <f t="shared" si="54"/>
        <v/>
      </c>
      <c r="W560" s="44"/>
      <c r="X560" t="s">
        <v>28</v>
      </c>
    </row>
    <row r="561" spans="2:24">
      <c r="B561" s="31" t="str">
        <f t="shared" si="55"/>
        <v/>
      </c>
      <c r="C561" s="31" t="str">
        <f t="shared" si="56"/>
        <v/>
      </c>
      <c r="D561" s="31" t="str">
        <f t="shared" si="51"/>
        <v>Y</v>
      </c>
      <c r="E561" s="31">
        <f t="shared" si="52"/>
        <v>0</v>
      </c>
      <c r="F561" s="32" t="str">
        <f t="shared" si="53"/>
        <v/>
      </c>
      <c r="G561" s="33" t="str">
        <f ca="1">IF(OR(P561=$N$2,P561=$N$3),IF(F561=ReleaseProgress!$G$2,0,IF(F561&gt;ReleaseProgress!$G$2,1,-1)),"")</f>
        <v/>
      </c>
      <c r="H561" s="34" t="s">
        <v>619</v>
      </c>
      <c r="I561" s="45"/>
      <c r="J561" s="46"/>
      <c r="K561" s="46"/>
      <c r="L561" s="47"/>
      <c r="M561" s="47"/>
      <c r="N561" s="54"/>
      <c r="O561" s="49"/>
      <c r="P561" s="50"/>
      <c r="Q561" s="51"/>
      <c r="R561" s="51"/>
      <c r="S561" s="51"/>
      <c r="T561" s="51"/>
      <c r="U561" s="55"/>
      <c r="V561" s="53" t="str">
        <f t="shared" si="54"/>
        <v/>
      </c>
      <c r="W561" s="44"/>
      <c r="X561" t="s">
        <v>28</v>
      </c>
    </row>
    <row r="562" spans="2:24">
      <c r="B562" s="31" t="str">
        <f t="shared" si="55"/>
        <v/>
      </c>
      <c r="C562" s="31" t="str">
        <f t="shared" si="56"/>
        <v/>
      </c>
      <c r="D562" s="31" t="str">
        <f t="shared" si="51"/>
        <v>Y</v>
      </c>
      <c r="E562" s="31">
        <f t="shared" si="52"/>
        <v>0</v>
      </c>
      <c r="F562" s="32" t="str">
        <f t="shared" si="53"/>
        <v/>
      </c>
      <c r="G562" s="33" t="str">
        <f ca="1">IF(OR(P562=$N$2,P562=$N$3),IF(F562=ReleaseProgress!$G$2,0,IF(F562&gt;ReleaseProgress!$G$2,1,-1)),"")</f>
        <v/>
      </c>
      <c r="H562" s="34" t="s">
        <v>620</v>
      </c>
      <c r="I562" s="45"/>
      <c r="J562" s="46"/>
      <c r="K562" s="46"/>
      <c r="L562" s="47"/>
      <c r="M562" s="47"/>
      <c r="N562" s="54"/>
      <c r="O562" s="49"/>
      <c r="P562" s="50"/>
      <c r="Q562" s="51"/>
      <c r="R562" s="51"/>
      <c r="S562" s="51"/>
      <c r="T562" s="51"/>
      <c r="U562" s="55"/>
      <c r="V562" s="53" t="str">
        <f t="shared" si="54"/>
        <v/>
      </c>
      <c r="W562" s="44"/>
      <c r="X562" t="s">
        <v>28</v>
      </c>
    </row>
    <row r="563" spans="2:24">
      <c r="B563" s="31" t="str">
        <f t="shared" si="55"/>
        <v/>
      </c>
      <c r="C563" s="31" t="str">
        <f t="shared" si="56"/>
        <v/>
      </c>
      <c r="D563" s="31" t="str">
        <f t="shared" si="51"/>
        <v>Y</v>
      </c>
      <c r="E563" s="31">
        <f t="shared" si="52"/>
        <v>0</v>
      </c>
      <c r="F563" s="32" t="str">
        <f t="shared" si="53"/>
        <v/>
      </c>
      <c r="G563" s="33" t="str">
        <f ca="1">IF(OR(P563=$N$2,P563=$N$3),IF(F563=ReleaseProgress!$G$2,0,IF(F563&gt;ReleaseProgress!$G$2,1,-1)),"")</f>
        <v/>
      </c>
      <c r="H563" s="34" t="s">
        <v>621</v>
      </c>
      <c r="I563" s="45"/>
      <c r="J563" s="46"/>
      <c r="K563" s="46"/>
      <c r="L563" s="47"/>
      <c r="M563" s="47"/>
      <c r="N563" s="54"/>
      <c r="O563" s="49"/>
      <c r="P563" s="50"/>
      <c r="Q563" s="51"/>
      <c r="R563" s="51"/>
      <c r="S563" s="51"/>
      <c r="T563" s="51"/>
      <c r="U563" s="55"/>
      <c r="V563" s="53" t="str">
        <f t="shared" si="54"/>
        <v/>
      </c>
      <c r="W563" s="44"/>
      <c r="X563" t="s">
        <v>28</v>
      </c>
    </row>
    <row r="564" spans="2:24">
      <c r="B564" s="31" t="str">
        <f t="shared" si="55"/>
        <v/>
      </c>
      <c r="C564" s="31" t="str">
        <f t="shared" si="56"/>
        <v/>
      </c>
      <c r="D564" s="31" t="str">
        <f t="shared" si="51"/>
        <v>Y</v>
      </c>
      <c r="E564" s="31">
        <f t="shared" si="52"/>
        <v>0</v>
      </c>
      <c r="F564" s="32" t="str">
        <f t="shared" si="53"/>
        <v/>
      </c>
      <c r="G564" s="33" t="str">
        <f ca="1">IF(OR(P564=$N$2,P564=$N$3),IF(F564=ReleaseProgress!$G$2,0,IF(F564&gt;ReleaseProgress!$G$2,1,-1)),"")</f>
        <v/>
      </c>
      <c r="H564" s="34" t="s">
        <v>622</v>
      </c>
      <c r="I564" s="45"/>
      <c r="J564" s="46"/>
      <c r="K564" s="46"/>
      <c r="L564" s="47"/>
      <c r="M564" s="47"/>
      <c r="N564" s="54"/>
      <c r="O564" s="49"/>
      <c r="P564" s="50"/>
      <c r="Q564" s="51"/>
      <c r="R564" s="51"/>
      <c r="S564" s="51"/>
      <c r="T564" s="51"/>
      <c r="U564" s="55"/>
      <c r="V564" s="53" t="str">
        <f t="shared" si="54"/>
        <v/>
      </c>
      <c r="W564" s="44"/>
      <c r="X564" t="s">
        <v>28</v>
      </c>
    </row>
    <row r="565" spans="2:24">
      <c r="B565" s="31" t="str">
        <f t="shared" si="55"/>
        <v/>
      </c>
      <c r="C565" s="31" t="str">
        <f t="shared" si="56"/>
        <v/>
      </c>
      <c r="D565" s="31" t="str">
        <f t="shared" si="51"/>
        <v>Y</v>
      </c>
      <c r="E565" s="31">
        <f t="shared" si="52"/>
        <v>0</v>
      </c>
      <c r="F565" s="32" t="str">
        <f t="shared" si="53"/>
        <v/>
      </c>
      <c r="G565" s="33" t="str">
        <f ca="1">IF(OR(P565=$N$2,P565=$N$3),IF(F565=ReleaseProgress!$G$2,0,IF(F565&gt;ReleaseProgress!$G$2,1,-1)),"")</f>
        <v/>
      </c>
      <c r="H565" s="34" t="s">
        <v>623</v>
      </c>
      <c r="I565" s="45"/>
      <c r="J565" s="46"/>
      <c r="K565" s="46"/>
      <c r="L565" s="47"/>
      <c r="M565" s="47"/>
      <c r="N565" s="54"/>
      <c r="O565" s="49"/>
      <c r="P565" s="50"/>
      <c r="Q565" s="51"/>
      <c r="R565" s="51"/>
      <c r="S565" s="51"/>
      <c r="T565" s="51"/>
      <c r="U565" s="55"/>
      <c r="V565" s="53" t="str">
        <f t="shared" si="54"/>
        <v/>
      </c>
      <c r="W565" s="44"/>
      <c r="X565" t="s">
        <v>28</v>
      </c>
    </row>
    <row r="566" spans="2:24">
      <c r="B566" s="31" t="str">
        <f t="shared" si="55"/>
        <v/>
      </c>
      <c r="C566" s="31" t="str">
        <f t="shared" si="56"/>
        <v/>
      </c>
      <c r="D566" s="31" t="str">
        <f t="shared" si="51"/>
        <v>Y</v>
      </c>
      <c r="E566" s="31">
        <f t="shared" si="52"/>
        <v>0</v>
      </c>
      <c r="F566" s="32" t="str">
        <f t="shared" si="53"/>
        <v/>
      </c>
      <c r="G566" s="33" t="str">
        <f ca="1">IF(OR(P566=$N$2,P566=$N$3),IF(F566=ReleaseProgress!$G$2,0,IF(F566&gt;ReleaseProgress!$G$2,1,-1)),"")</f>
        <v/>
      </c>
      <c r="H566" s="34" t="s">
        <v>624</v>
      </c>
      <c r="I566" s="45"/>
      <c r="J566" s="46"/>
      <c r="K566" s="46"/>
      <c r="L566" s="47"/>
      <c r="M566" s="47"/>
      <c r="N566" s="54"/>
      <c r="O566" s="49"/>
      <c r="P566" s="50"/>
      <c r="Q566" s="51"/>
      <c r="R566" s="51"/>
      <c r="S566" s="51"/>
      <c r="T566" s="51"/>
      <c r="U566" s="55"/>
      <c r="V566" s="53" t="str">
        <f t="shared" si="54"/>
        <v/>
      </c>
      <c r="W566" s="44"/>
      <c r="X566" t="s">
        <v>28</v>
      </c>
    </row>
    <row r="567" spans="2:24">
      <c r="B567" s="31" t="str">
        <f t="shared" si="55"/>
        <v/>
      </c>
      <c r="C567" s="31" t="str">
        <f t="shared" si="56"/>
        <v/>
      </c>
      <c r="D567" s="31" t="str">
        <f t="shared" si="51"/>
        <v>Y</v>
      </c>
      <c r="E567" s="31">
        <f t="shared" si="52"/>
        <v>0</v>
      </c>
      <c r="F567" s="32" t="str">
        <f t="shared" si="53"/>
        <v/>
      </c>
      <c r="G567" s="33" t="str">
        <f ca="1">IF(OR(P567=$N$2,P567=$N$3),IF(F567=ReleaseProgress!$G$2,0,IF(F567&gt;ReleaseProgress!$G$2,1,-1)),"")</f>
        <v/>
      </c>
      <c r="H567" s="34" t="s">
        <v>625</v>
      </c>
      <c r="I567" s="45"/>
      <c r="J567" s="46"/>
      <c r="K567" s="46"/>
      <c r="L567" s="47"/>
      <c r="M567" s="47"/>
      <c r="N567" s="54"/>
      <c r="O567" s="49"/>
      <c r="P567" s="50"/>
      <c r="Q567" s="51"/>
      <c r="R567" s="51"/>
      <c r="S567" s="51"/>
      <c r="T567" s="51"/>
      <c r="U567" s="55"/>
      <c r="V567" s="53" t="str">
        <f t="shared" si="54"/>
        <v/>
      </c>
      <c r="W567" s="44"/>
      <c r="X567" t="s">
        <v>28</v>
      </c>
    </row>
    <row r="568" spans="2:24">
      <c r="B568" s="31" t="str">
        <f t="shared" si="55"/>
        <v/>
      </c>
      <c r="C568" s="31" t="str">
        <f t="shared" si="56"/>
        <v/>
      </c>
      <c r="D568" s="31" t="str">
        <f t="shared" si="51"/>
        <v>Y</v>
      </c>
      <c r="E568" s="31">
        <f t="shared" si="52"/>
        <v>0</v>
      </c>
      <c r="F568" s="32" t="str">
        <f t="shared" si="53"/>
        <v/>
      </c>
      <c r="G568" s="33" t="str">
        <f ca="1">IF(OR(P568=$N$2,P568=$N$3),IF(F568=ReleaseProgress!$G$2,0,IF(F568&gt;ReleaseProgress!$G$2,1,-1)),"")</f>
        <v/>
      </c>
      <c r="H568" s="34" t="s">
        <v>626</v>
      </c>
      <c r="I568" s="45"/>
      <c r="J568" s="46"/>
      <c r="K568" s="46"/>
      <c r="L568" s="47"/>
      <c r="M568" s="47"/>
      <c r="N568" s="54"/>
      <c r="O568" s="49"/>
      <c r="P568" s="50"/>
      <c r="Q568" s="51"/>
      <c r="R568" s="51"/>
      <c r="S568" s="51"/>
      <c r="T568" s="51"/>
      <c r="U568" s="55"/>
      <c r="V568" s="53" t="str">
        <f t="shared" si="54"/>
        <v/>
      </c>
      <c r="W568" s="44"/>
      <c r="X568" t="s">
        <v>28</v>
      </c>
    </row>
    <row r="569" spans="2:24">
      <c r="B569" s="31" t="str">
        <f t="shared" si="55"/>
        <v/>
      </c>
      <c r="C569" s="31" t="str">
        <f t="shared" si="56"/>
        <v/>
      </c>
      <c r="D569" s="31" t="str">
        <f t="shared" si="51"/>
        <v>Y</v>
      </c>
      <c r="E569" s="31">
        <f t="shared" si="52"/>
        <v>0</v>
      </c>
      <c r="F569" s="32" t="str">
        <f t="shared" si="53"/>
        <v/>
      </c>
      <c r="G569" s="33" t="str">
        <f ca="1">IF(OR(P569=$N$2,P569=$N$3),IF(F569=ReleaseProgress!$G$2,0,IF(F569&gt;ReleaseProgress!$G$2,1,-1)),"")</f>
        <v/>
      </c>
      <c r="H569" s="34" t="s">
        <v>627</v>
      </c>
      <c r="I569" s="45"/>
      <c r="J569" s="46"/>
      <c r="K569" s="46"/>
      <c r="L569" s="47"/>
      <c r="M569" s="47"/>
      <c r="N569" s="54"/>
      <c r="O569" s="49"/>
      <c r="P569" s="50"/>
      <c r="Q569" s="51"/>
      <c r="R569" s="51"/>
      <c r="S569" s="51"/>
      <c r="T569" s="51"/>
      <c r="U569" s="55"/>
      <c r="V569" s="53" t="str">
        <f t="shared" si="54"/>
        <v/>
      </c>
      <c r="W569" s="44"/>
      <c r="X569" t="s">
        <v>28</v>
      </c>
    </row>
    <row r="570" spans="2:24">
      <c r="B570" s="31" t="str">
        <f t="shared" si="55"/>
        <v/>
      </c>
      <c r="C570" s="31" t="str">
        <f t="shared" si="56"/>
        <v/>
      </c>
      <c r="D570" s="31" t="str">
        <f t="shared" si="51"/>
        <v>Y</v>
      </c>
      <c r="E570" s="31">
        <f t="shared" si="52"/>
        <v>0</v>
      </c>
      <c r="F570" s="32" t="str">
        <f t="shared" si="53"/>
        <v/>
      </c>
      <c r="G570" s="33" t="str">
        <f ca="1">IF(OR(P570=$N$2,P570=$N$3),IF(F570=ReleaseProgress!$G$2,0,IF(F570&gt;ReleaseProgress!$G$2,1,-1)),"")</f>
        <v/>
      </c>
      <c r="H570" s="34" t="s">
        <v>628</v>
      </c>
      <c r="I570" s="45"/>
      <c r="J570" s="46"/>
      <c r="K570" s="46"/>
      <c r="L570" s="47"/>
      <c r="M570" s="47"/>
      <c r="N570" s="54"/>
      <c r="O570" s="49"/>
      <c r="P570" s="50"/>
      <c r="Q570" s="51"/>
      <c r="R570" s="51"/>
      <c r="S570" s="51"/>
      <c r="T570" s="51"/>
      <c r="U570" s="55"/>
      <c r="V570" s="53" t="str">
        <f t="shared" si="54"/>
        <v/>
      </c>
      <c r="W570" s="44"/>
      <c r="X570" t="s">
        <v>28</v>
      </c>
    </row>
    <row r="571" spans="2:24">
      <c r="B571" s="31" t="str">
        <f t="shared" si="55"/>
        <v/>
      </c>
      <c r="C571" s="31" t="str">
        <f t="shared" si="56"/>
        <v/>
      </c>
      <c r="D571" s="31" t="str">
        <f t="shared" si="51"/>
        <v>Y</v>
      </c>
      <c r="E571" s="31">
        <f t="shared" si="52"/>
        <v>0</v>
      </c>
      <c r="F571" s="32" t="str">
        <f t="shared" si="53"/>
        <v/>
      </c>
      <c r="G571" s="33" t="str">
        <f ca="1">IF(OR(P571=$N$2,P571=$N$3),IF(F571=ReleaseProgress!$G$2,0,IF(F571&gt;ReleaseProgress!$G$2,1,-1)),"")</f>
        <v/>
      </c>
      <c r="H571" s="34" t="s">
        <v>629</v>
      </c>
      <c r="I571" s="45"/>
      <c r="J571" s="46"/>
      <c r="K571" s="46"/>
      <c r="L571" s="47"/>
      <c r="M571" s="47"/>
      <c r="N571" s="54"/>
      <c r="O571" s="49"/>
      <c r="P571" s="50"/>
      <c r="Q571" s="51"/>
      <c r="R571" s="51"/>
      <c r="S571" s="51"/>
      <c r="T571" s="51"/>
      <c r="U571" s="55"/>
      <c r="V571" s="53" t="str">
        <f t="shared" si="54"/>
        <v/>
      </c>
      <c r="W571" s="44"/>
      <c r="X571" t="s">
        <v>28</v>
      </c>
    </row>
    <row r="572" spans="2:24">
      <c r="B572" s="31" t="str">
        <f t="shared" si="55"/>
        <v/>
      </c>
      <c r="C572" s="31" t="str">
        <f t="shared" si="56"/>
        <v/>
      </c>
      <c r="D572" s="31" t="str">
        <f t="shared" si="51"/>
        <v>Y</v>
      </c>
      <c r="E572" s="31">
        <f t="shared" si="52"/>
        <v>0</v>
      </c>
      <c r="F572" s="32" t="str">
        <f t="shared" si="53"/>
        <v/>
      </c>
      <c r="G572" s="33" t="str">
        <f ca="1">IF(OR(P572=$N$2,P572=$N$3),IF(F572=ReleaseProgress!$G$2,0,IF(F572&gt;ReleaseProgress!$G$2,1,-1)),"")</f>
        <v/>
      </c>
      <c r="H572" s="34" t="s">
        <v>630</v>
      </c>
      <c r="I572" s="45"/>
      <c r="J572" s="46"/>
      <c r="K572" s="46"/>
      <c r="L572" s="47"/>
      <c r="M572" s="47"/>
      <c r="N572" s="54"/>
      <c r="O572" s="49"/>
      <c r="P572" s="50"/>
      <c r="Q572" s="51"/>
      <c r="R572" s="51"/>
      <c r="S572" s="51"/>
      <c r="T572" s="51"/>
      <c r="U572" s="55"/>
      <c r="V572" s="53" t="str">
        <f t="shared" si="54"/>
        <v/>
      </c>
      <c r="W572" s="44"/>
      <c r="X572" t="s">
        <v>28</v>
      </c>
    </row>
    <row r="573" spans="2:24">
      <c r="B573" s="31" t="str">
        <f t="shared" si="55"/>
        <v/>
      </c>
      <c r="C573" s="31" t="str">
        <f t="shared" si="56"/>
        <v/>
      </c>
      <c r="D573" s="31" t="str">
        <f t="shared" si="51"/>
        <v>Y</v>
      </c>
      <c r="E573" s="31">
        <f t="shared" si="52"/>
        <v>0</v>
      </c>
      <c r="F573" s="32" t="str">
        <f t="shared" si="53"/>
        <v/>
      </c>
      <c r="G573" s="33" t="str">
        <f ca="1">IF(OR(P573=$N$2,P573=$N$3),IF(F573=ReleaseProgress!$G$2,0,IF(F573&gt;ReleaseProgress!$G$2,1,-1)),"")</f>
        <v/>
      </c>
      <c r="H573" s="34" t="s">
        <v>631</v>
      </c>
      <c r="I573" s="45"/>
      <c r="J573" s="46"/>
      <c r="K573" s="46"/>
      <c r="L573" s="47"/>
      <c r="M573" s="47"/>
      <c r="N573" s="54"/>
      <c r="O573" s="49"/>
      <c r="P573" s="50"/>
      <c r="Q573" s="51"/>
      <c r="R573" s="51"/>
      <c r="S573" s="51"/>
      <c r="T573" s="51"/>
      <c r="U573" s="55"/>
      <c r="V573" s="53" t="str">
        <f t="shared" si="54"/>
        <v/>
      </c>
      <c r="W573" s="44"/>
      <c r="X573" t="s">
        <v>28</v>
      </c>
    </row>
    <row r="574" spans="2:24">
      <c r="B574" s="31" t="str">
        <f t="shared" si="55"/>
        <v/>
      </c>
      <c r="C574" s="31" t="str">
        <f t="shared" si="56"/>
        <v/>
      </c>
      <c r="D574" s="31" t="str">
        <f t="shared" si="51"/>
        <v>Y</v>
      </c>
      <c r="E574" s="31">
        <f t="shared" si="52"/>
        <v>0</v>
      </c>
      <c r="F574" s="32" t="str">
        <f t="shared" si="53"/>
        <v/>
      </c>
      <c r="G574" s="33" t="str">
        <f ca="1">IF(OR(P574=$N$2,P574=$N$3),IF(F574=ReleaseProgress!$G$2,0,IF(F574&gt;ReleaseProgress!$G$2,1,-1)),"")</f>
        <v/>
      </c>
      <c r="H574" s="34" t="s">
        <v>632</v>
      </c>
      <c r="I574" s="45"/>
      <c r="J574" s="46"/>
      <c r="K574" s="46"/>
      <c r="L574" s="47"/>
      <c r="M574" s="47"/>
      <c r="N574" s="54"/>
      <c r="O574" s="49"/>
      <c r="P574" s="50"/>
      <c r="Q574" s="51"/>
      <c r="R574" s="51"/>
      <c r="S574" s="51"/>
      <c r="T574" s="51"/>
      <c r="U574" s="55"/>
      <c r="V574" s="53" t="str">
        <f t="shared" si="54"/>
        <v/>
      </c>
      <c r="W574" s="44"/>
      <c r="X574" t="s">
        <v>28</v>
      </c>
    </row>
    <row r="575" spans="2:24">
      <c r="B575" s="31" t="str">
        <f t="shared" si="55"/>
        <v/>
      </c>
      <c r="C575" s="31" t="str">
        <f t="shared" si="56"/>
        <v/>
      </c>
      <c r="D575" s="31" t="str">
        <f t="shared" si="51"/>
        <v>Y</v>
      </c>
      <c r="E575" s="31">
        <f t="shared" si="52"/>
        <v>0</v>
      </c>
      <c r="F575" s="32" t="str">
        <f t="shared" si="53"/>
        <v/>
      </c>
      <c r="G575" s="33" t="str">
        <f ca="1">IF(OR(P575=$N$2,P575=$N$3),IF(F575=ReleaseProgress!$G$2,0,IF(F575&gt;ReleaseProgress!$G$2,1,-1)),"")</f>
        <v/>
      </c>
      <c r="H575" s="34" t="s">
        <v>633</v>
      </c>
      <c r="I575" s="45"/>
      <c r="J575" s="46"/>
      <c r="K575" s="46"/>
      <c r="L575" s="47"/>
      <c r="M575" s="47"/>
      <c r="N575" s="54"/>
      <c r="O575" s="49"/>
      <c r="P575" s="50"/>
      <c r="Q575" s="51"/>
      <c r="R575" s="51"/>
      <c r="S575" s="51"/>
      <c r="T575" s="51"/>
      <c r="U575" s="55"/>
      <c r="V575" s="53" t="str">
        <f t="shared" si="54"/>
        <v/>
      </c>
      <c r="W575" s="44"/>
      <c r="X575" t="s">
        <v>28</v>
      </c>
    </row>
    <row r="576" spans="2:24">
      <c r="B576" s="31" t="str">
        <f t="shared" si="55"/>
        <v/>
      </c>
      <c r="C576" s="31" t="str">
        <f t="shared" si="56"/>
        <v/>
      </c>
      <c r="D576" s="31" t="str">
        <f t="shared" si="51"/>
        <v>Y</v>
      </c>
      <c r="E576" s="31">
        <f t="shared" si="52"/>
        <v>0</v>
      </c>
      <c r="F576" s="32" t="str">
        <f t="shared" si="53"/>
        <v/>
      </c>
      <c r="G576" s="33" t="str">
        <f ca="1">IF(OR(P576=$N$2,P576=$N$3),IF(F576=ReleaseProgress!$G$2,0,IF(F576&gt;ReleaseProgress!$G$2,1,-1)),"")</f>
        <v/>
      </c>
      <c r="H576" s="34" t="s">
        <v>634</v>
      </c>
      <c r="I576" s="45"/>
      <c r="J576" s="46"/>
      <c r="K576" s="46"/>
      <c r="L576" s="47"/>
      <c r="M576" s="47"/>
      <c r="N576" s="54"/>
      <c r="O576" s="49"/>
      <c r="P576" s="50"/>
      <c r="Q576" s="51"/>
      <c r="R576" s="51"/>
      <c r="S576" s="51"/>
      <c r="T576" s="51"/>
      <c r="U576" s="55"/>
      <c r="V576" s="53" t="str">
        <f t="shared" si="54"/>
        <v/>
      </c>
      <c r="W576" s="44"/>
      <c r="X576" t="s">
        <v>28</v>
      </c>
    </row>
    <row r="577" spans="2:24">
      <c r="B577" s="31" t="str">
        <f t="shared" si="55"/>
        <v/>
      </c>
      <c r="C577" s="31" t="str">
        <f t="shared" si="56"/>
        <v/>
      </c>
      <c r="D577" s="31" t="str">
        <f t="shared" si="51"/>
        <v>Y</v>
      </c>
      <c r="E577" s="31">
        <f t="shared" si="52"/>
        <v>0</v>
      </c>
      <c r="F577" s="32" t="str">
        <f t="shared" si="53"/>
        <v/>
      </c>
      <c r="G577" s="33" t="str">
        <f ca="1">IF(OR(P577=$N$2,P577=$N$3),IF(F577=ReleaseProgress!$G$2,0,IF(F577&gt;ReleaseProgress!$G$2,1,-1)),"")</f>
        <v/>
      </c>
      <c r="H577" s="34" t="s">
        <v>635</v>
      </c>
      <c r="I577" s="45"/>
      <c r="J577" s="46"/>
      <c r="K577" s="46"/>
      <c r="L577" s="47"/>
      <c r="M577" s="47"/>
      <c r="N577" s="54"/>
      <c r="O577" s="49"/>
      <c r="P577" s="50"/>
      <c r="Q577" s="51"/>
      <c r="R577" s="51"/>
      <c r="S577" s="51"/>
      <c r="T577" s="51"/>
      <c r="U577" s="55"/>
      <c r="V577" s="53" t="str">
        <f t="shared" si="54"/>
        <v/>
      </c>
      <c r="W577" s="44"/>
      <c r="X577" t="s">
        <v>28</v>
      </c>
    </row>
    <row r="578" spans="2:24">
      <c r="B578" s="31" t="str">
        <f t="shared" si="55"/>
        <v/>
      </c>
      <c r="C578" s="31" t="str">
        <f t="shared" si="56"/>
        <v/>
      </c>
      <c r="D578" s="31" t="str">
        <f t="shared" si="51"/>
        <v>Y</v>
      </c>
      <c r="E578" s="31">
        <f t="shared" si="52"/>
        <v>0</v>
      </c>
      <c r="F578" s="32" t="str">
        <f t="shared" si="53"/>
        <v/>
      </c>
      <c r="G578" s="33" t="str">
        <f ca="1">IF(OR(P578=$N$2,P578=$N$3),IF(F578=ReleaseProgress!$G$2,0,IF(F578&gt;ReleaseProgress!$G$2,1,-1)),"")</f>
        <v/>
      </c>
      <c r="H578" s="34" t="s">
        <v>636</v>
      </c>
      <c r="I578" s="45"/>
      <c r="J578" s="46"/>
      <c r="K578" s="46"/>
      <c r="L578" s="47"/>
      <c r="M578" s="47"/>
      <c r="N578" s="54"/>
      <c r="O578" s="49"/>
      <c r="P578" s="50"/>
      <c r="Q578" s="51"/>
      <c r="R578" s="51"/>
      <c r="S578" s="51"/>
      <c r="T578" s="51"/>
      <c r="U578" s="55"/>
      <c r="V578" s="53" t="str">
        <f t="shared" si="54"/>
        <v/>
      </c>
      <c r="W578" s="44"/>
      <c r="X578" t="s">
        <v>28</v>
      </c>
    </row>
    <row r="579" spans="2:24">
      <c r="B579" s="31" t="str">
        <f t="shared" si="55"/>
        <v/>
      </c>
      <c r="C579" s="31" t="str">
        <f t="shared" si="56"/>
        <v/>
      </c>
      <c r="D579" s="31" t="str">
        <f t="shared" si="51"/>
        <v>Y</v>
      </c>
      <c r="E579" s="31">
        <f t="shared" si="52"/>
        <v>0</v>
      </c>
      <c r="F579" s="32" t="str">
        <f t="shared" si="53"/>
        <v/>
      </c>
      <c r="G579" s="33" t="str">
        <f ca="1">IF(OR(P579=$N$2,P579=$N$3),IF(F579=ReleaseProgress!$G$2,0,IF(F579&gt;ReleaseProgress!$G$2,1,-1)),"")</f>
        <v/>
      </c>
      <c r="H579" s="34" t="s">
        <v>637</v>
      </c>
      <c r="I579" s="45"/>
      <c r="J579" s="46"/>
      <c r="K579" s="46"/>
      <c r="L579" s="47"/>
      <c r="M579" s="47"/>
      <c r="N579" s="54"/>
      <c r="O579" s="49"/>
      <c r="P579" s="50"/>
      <c r="Q579" s="51"/>
      <c r="R579" s="51"/>
      <c r="S579" s="51"/>
      <c r="T579" s="51"/>
      <c r="U579" s="55"/>
      <c r="V579" s="53" t="str">
        <f t="shared" si="54"/>
        <v/>
      </c>
      <c r="W579" s="44"/>
      <c r="X579" t="s">
        <v>28</v>
      </c>
    </row>
    <row r="580" spans="2:24">
      <c r="B580" s="31" t="str">
        <f t="shared" si="55"/>
        <v/>
      </c>
      <c r="C580" s="31" t="str">
        <f t="shared" si="56"/>
        <v/>
      </c>
      <c r="D580" s="31" t="str">
        <f t="shared" si="51"/>
        <v>Y</v>
      </c>
      <c r="E580" s="31">
        <f t="shared" si="52"/>
        <v>0</v>
      </c>
      <c r="F580" s="32" t="str">
        <f t="shared" si="53"/>
        <v/>
      </c>
      <c r="G580" s="33" t="str">
        <f ca="1">IF(OR(P580=$N$2,P580=$N$3),IF(F580=ReleaseProgress!$G$2,0,IF(F580&gt;ReleaseProgress!$G$2,1,-1)),"")</f>
        <v/>
      </c>
      <c r="H580" s="34" t="s">
        <v>638</v>
      </c>
      <c r="I580" s="45"/>
      <c r="J580" s="46"/>
      <c r="K580" s="46"/>
      <c r="L580" s="47"/>
      <c r="M580" s="47"/>
      <c r="N580" s="54"/>
      <c r="O580" s="49"/>
      <c r="P580" s="50"/>
      <c r="Q580" s="51"/>
      <c r="R580" s="51"/>
      <c r="S580" s="51"/>
      <c r="T580" s="51"/>
      <c r="U580" s="55"/>
      <c r="V580" s="53" t="str">
        <f t="shared" si="54"/>
        <v/>
      </c>
      <c r="W580" s="44"/>
      <c r="X580" t="s">
        <v>28</v>
      </c>
    </row>
    <row r="581" spans="2:24">
      <c r="B581" s="31" t="str">
        <f t="shared" si="55"/>
        <v/>
      </c>
      <c r="C581" s="31" t="str">
        <f t="shared" si="56"/>
        <v/>
      </c>
      <c r="D581" s="31" t="str">
        <f t="shared" si="51"/>
        <v>Y</v>
      </c>
      <c r="E581" s="31">
        <f t="shared" si="52"/>
        <v>0</v>
      </c>
      <c r="F581" s="32" t="str">
        <f t="shared" si="53"/>
        <v/>
      </c>
      <c r="G581" s="33" t="str">
        <f ca="1">IF(OR(P581=$N$2,P581=$N$3),IF(F581=ReleaseProgress!$G$2,0,IF(F581&gt;ReleaseProgress!$G$2,1,-1)),"")</f>
        <v/>
      </c>
      <c r="H581" s="34" t="s">
        <v>639</v>
      </c>
      <c r="I581" s="45"/>
      <c r="J581" s="46"/>
      <c r="K581" s="46"/>
      <c r="L581" s="47"/>
      <c r="M581" s="47"/>
      <c r="N581" s="54"/>
      <c r="O581" s="49"/>
      <c r="P581" s="50"/>
      <c r="Q581" s="51"/>
      <c r="R581" s="51"/>
      <c r="S581" s="51"/>
      <c r="T581" s="51"/>
      <c r="U581" s="55"/>
      <c r="V581" s="53" t="str">
        <f t="shared" si="54"/>
        <v/>
      </c>
      <c r="W581" s="44"/>
      <c r="X581" t="s">
        <v>28</v>
      </c>
    </row>
    <row r="582" spans="2:24">
      <c r="B582" s="31" t="str">
        <f t="shared" si="55"/>
        <v/>
      </c>
      <c r="C582" s="31" t="str">
        <f t="shared" si="56"/>
        <v/>
      </c>
      <c r="D582" s="31" t="str">
        <f t="shared" si="51"/>
        <v>Y</v>
      </c>
      <c r="E582" s="31">
        <f t="shared" si="52"/>
        <v>0</v>
      </c>
      <c r="F582" s="32" t="str">
        <f t="shared" si="53"/>
        <v/>
      </c>
      <c r="G582" s="33" t="str">
        <f ca="1">IF(OR(P582=$N$2,P582=$N$3),IF(F582=ReleaseProgress!$G$2,0,IF(F582&gt;ReleaseProgress!$G$2,1,-1)),"")</f>
        <v/>
      </c>
      <c r="H582" s="34" t="s">
        <v>640</v>
      </c>
      <c r="I582" s="45"/>
      <c r="J582" s="46"/>
      <c r="K582" s="46"/>
      <c r="L582" s="47"/>
      <c r="M582" s="47"/>
      <c r="N582" s="54"/>
      <c r="O582" s="49"/>
      <c r="P582" s="50"/>
      <c r="Q582" s="51"/>
      <c r="R582" s="51"/>
      <c r="S582" s="51"/>
      <c r="T582" s="51"/>
      <c r="U582" s="55"/>
      <c r="V582" s="53" t="str">
        <f t="shared" si="54"/>
        <v/>
      </c>
      <c r="W582" s="44"/>
      <c r="X582" t="s">
        <v>28</v>
      </c>
    </row>
    <row r="583" spans="2:24">
      <c r="B583" s="31" t="str">
        <f t="shared" si="55"/>
        <v/>
      </c>
      <c r="C583" s="31" t="str">
        <f t="shared" si="56"/>
        <v/>
      </c>
      <c r="D583" s="31" t="str">
        <f t="shared" si="51"/>
        <v>Y</v>
      </c>
      <c r="E583" s="31">
        <f t="shared" si="52"/>
        <v>0</v>
      </c>
      <c r="F583" s="32" t="str">
        <f t="shared" si="53"/>
        <v/>
      </c>
      <c r="G583" s="33" t="str">
        <f ca="1">IF(OR(P583=$N$2,P583=$N$3),IF(F583=ReleaseProgress!$G$2,0,IF(F583&gt;ReleaseProgress!$G$2,1,-1)),"")</f>
        <v/>
      </c>
      <c r="H583" s="34" t="s">
        <v>641</v>
      </c>
      <c r="I583" s="45"/>
      <c r="J583" s="46"/>
      <c r="K583" s="46"/>
      <c r="L583" s="47"/>
      <c r="M583" s="47"/>
      <c r="N583" s="54"/>
      <c r="O583" s="49"/>
      <c r="P583" s="50"/>
      <c r="Q583" s="51"/>
      <c r="R583" s="51"/>
      <c r="S583" s="51"/>
      <c r="T583" s="51"/>
      <c r="U583" s="55"/>
      <c r="V583" s="53" t="str">
        <f t="shared" si="54"/>
        <v/>
      </c>
      <c r="W583" s="44"/>
      <c r="X583" t="s">
        <v>28</v>
      </c>
    </row>
    <row r="584" spans="2:24">
      <c r="B584" s="31" t="str">
        <f t="shared" si="55"/>
        <v/>
      </c>
      <c r="C584" s="31" t="str">
        <f t="shared" si="56"/>
        <v/>
      </c>
      <c r="D584" s="31" t="str">
        <f t="shared" si="51"/>
        <v>Y</v>
      </c>
      <c r="E584" s="31">
        <f t="shared" si="52"/>
        <v>0</v>
      </c>
      <c r="F584" s="32" t="str">
        <f t="shared" si="53"/>
        <v/>
      </c>
      <c r="G584" s="33" t="str">
        <f ca="1">IF(OR(P584=$N$2,P584=$N$3),IF(F584=ReleaseProgress!$G$2,0,IF(F584&gt;ReleaseProgress!$G$2,1,-1)),"")</f>
        <v/>
      </c>
      <c r="H584" s="34" t="s">
        <v>642</v>
      </c>
      <c r="I584" s="45"/>
      <c r="J584" s="46"/>
      <c r="K584" s="46"/>
      <c r="L584" s="47"/>
      <c r="M584" s="47"/>
      <c r="N584" s="54"/>
      <c r="O584" s="49"/>
      <c r="P584" s="50"/>
      <c r="Q584" s="51"/>
      <c r="R584" s="51"/>
      <c r="S584" s="51"/>
      <c r="T584" s="51"/>
      <c r="U584" s="55"/>
      <c r="V584" s="53" t="str">
        <f t="shared" si="54"/>
        <v/>
      </c>
      <c r="W584" s="44"/>
      <c r="X584" t="s">
        <v>28</v>
      </c>
    </row>
    <row r="585" spans="2:24">
      <c r="B585" s="31" t="str">
        <f t="shared" si="55"/>
        <v/>
      </c>
      <c r="C585" s="31" t="str">
        <f t="shared" si="56"/>
        <v/>
      </c>
      <c r="D585" s="31" t="str">
        <f t="shared" si="51"/>
        <v>Y</v>
      </c>
      <c r="E585" s="31">
        <f t="shared" si="52"/>
        <v>0</v>
      </c>
      <c r="F585" s="32" t="str">
        <f t="shared" si="53"/>
        <v/>
      </c>
      <c r="G585" s="33" t="str">
        <f ca="1">IF(OR(P585=$N$2,P585=$N$3),IF(F585=ReleaseProgress!$G$2,0,IF(F585&gt;ReleaseProgress!$G$2,1,-1)),"")</f>
        <v/>
      </c>
      <c r="H585" s="34" t="s">
        <v>643</v>
      </c>
      <c r="I585" s="45"/>
      <c r="J585" s="46"/>
      <c r="K585" s="46"/>
      <c r="L585" s="47"/>
      <c r="M585" s="47"/>
      <c r="N585" s="54"/>
      <c r="O585" s="49"/>
      <c r="P585" s="50"/>
      <c r="Q585" s="51"/>
      <c r="R585" s="51"/>
      <c r="S585" s="51"/>
      <c r="T585" s="51"/>
      <c r="U585" s="55"/>
      <c r="V585" s="53" t="str">
        <f t="shared" si="54"/>
        <v/>
      </c>
      <c r="W585" s="44"/>
      <c r="X585" t="s">
        <v>28</v>
      </c>
    </row>
    <row r="586" spans="2:24">
      <c r="B586" s="31" t="str">
        <f t="shared" si="55"/>
        <v/>
      </c>
      <c r="C586" s="31" t="str">
        <f t="shared" si="56"/>
        <v/>
      </c>
      <c r="D586" s="31" t="str">
        <f t="shared" si="51"/>
        <v>Y</v>
      </c>
      <c r="E586" s="31">
        <f t="shared" si="52"/>
        <v>0</v>
      </c>
      <c r="F586" s="32" t="str">
        <f t="shared" si="53"/>
        <v/>
      </c>
      <c r="G586" s="33" t="str">
        <f ca="1">IF(OR(P586=$N$2,P586=$N$3),IF(F586=ReleaseProgress!$G$2,0,IF(F586&gt;ReleaseProgress!$G$2,1,-1)),"")</f>
        <v/>
      </c>
      <c r="H586" s="34" t="s">
        <v>644</v>
      </c>
      <c r="I586" s="45"/>
      <c r="J586" s="46"/>
      <c r="K586" s="46"/>
      <c r="L586" s="47"/>
      <c r="M586" s="47"/>
      <c r="N586" s="54"/>
      <c r="O586" s="49"/>
      <c r="P586" s="50"/>
      <c r="Q586" s="51"/>
      <c r="R586" s="51"/>
      <c r="S586" s="51"/>
      <c r="T586" s="51"/>
      <c r="U586" s="55"/>
      <c r="V586" s="53" t="str">
        <f t="shared" si="54"/>
        <v/>
      </c>
      <c r="W586" s="44"/>
      <c r="X586" t="s">
        <v>28</v>
      </c>
    </row>
    <row r="587" spans="2:24">
      <c r="B587" s="31" t="str">
        <f t="shared" si="55"/>
        <v/>
      </c>
      <c r="C587" s="31" t="str">
        <f t="shared" si="56"/>
        <v/>
      </c>
      <c r="D587" s="31" t="str">
        <f t="shared" si="51"/>
        <v>Y</v>
      </c>
      <c r="E587" s="31">
        <f t="shared" si="52"/>
        <v>0</v>
      </c>
      <c r="F587" s="32" t="str">
        <f t="shared" si="53"/>
        <v/>
      </c>
      <c r="G587" s="33" t="str">
        <f ca="1">IF(OR(P587=$N$2,P587=$N$3),IF(F587=ReleaseProgress!$G$2,0,IF(F587&gt;ReleaseProgress!$G$2,1,-1)),"")</f>
        <v/>
      </c>
      <c r="H587" s="34" t="s">
        <v>645</v>
      </c>
      <c r="I587" s="45"/>
      <c r="J587" s="46"/>
      <c r="K587" s="46"/>
      <c r="L587" s="47"/>
      <c r="M587" s="47"/>
      <c r="N587" s="54"/>
      <c r="O587" s="49"/>
      <c r="P587" s="50"/>
      <c r="Q587" s="51"/>
      <c r="R587" s="51"/>
      <c r="S587" s="51"/>
      <c r="T587" s="51"/>
      <c r="U587" s="55"/>
      <c r="V587" s="53" t="str">
        <f t="shared" si="54"/>
        <v/>
      </c>
      <c r="W587" s="44"/>
      <c r="X587" t="s">
        <v>28</v>
      </c>
    </row>
    <row r="588" spans="2:24">
      <c r="B588" s="31" t="str">
        <f t="shared" si="55"/>
        <v/>
      </c>
      <c r="C588" s="31" t="str">
        <f t="shared" si="56"/>
        <v/>
      </c>
      <c r="D588" s="31" t="str">
        <f t="shared" ref="D588:D651" si="57">IF(OR(P588=Not_started,P588=In_progress),"N",IF(OR(P588=N_A,P588=Suspended,P588=Canceled),"","Y"))</f>
        <v>Y</v>
      </c>
      <c r="E588" s="31">
        <f t="shared" ref="E588:E651" si="58">IF(OR(P588=Not_started,P588=In_progress,P588=Applied,P588=Closed),1,0)</f>
        <v>0</v>
      </c>
      <c r="F588" s="32" t="str">
        <f t="shared" ref="F588:F651" si="59">IFERROR(IF(P588=Backlog,"",IF(O588="",B588,IF(WEEKNUM(O588)&lt;10,VALUE(CONCATENATE(YEAR(O588),"0",WEEKNUM(O588))),VALUE(CONCATENATE(YEAR(O588),WEEKNUM(O588)))))),"date? &gt;&gt;")</f>
        <v/>
      </c>
      <c r="G588" s="33" t="str">
        <f ca="1">IF(OR(P588=$N$2,P588=$N$3),IF(F588=ReleaseProgress!$G$2,0,IF(F588&gt;ReleaseProgress!$G$2,1,-1)),"")</f>
        <v/>
      </c>
      <c r="H588" s="34" t="s">
        <v>646</v>
      </c>
      <c r="I588" s="45"/>
      <c r="J588" s="46"/>
      <c r="K588" s="46"/>
      <c r="L588" s="47"/>
      <c r="M588" s="47"/>
      <c r="N588" s="54"/>
      <c r="O588" s="49"/>
      <c r="P588" s="50"/>
      <c r="Q588" s="51"/>
      <c r="R588" s="51"/>
      <c r="S588" s="51"/>
      <c r="T588" s="51"/>
      <c r="U588" s="55"/>
      <c r="V588" s="53" t="str">
        <f t="shared" ref="V588:V651" si="60">IF(ISERROR(VLOOKUP(K588,LB_PROJECTS,2,FALSE)),"",VLOOKUP(K588,LB_PROJECTS,2,FALSE))</f>
        <v/>
      </c>
      <c r="W588" s="44"/>
      <c r="X588" t="s">
        <v>28</v>
      </c>
    </row>
    <row r="589" spans="2:24">
      <c r="B589" s="31" t="str">
        <f t="shared" ref="B589:B652" si="61">IF(N589="","",IF(WEEKNUM(N589)&lt;10,VALUE(CONCATENATE(YEAR(N589),"0",WEEKNUM(N589))),VALUE(CONCATENATE(YEAR(N589),WEEKNUM(N589)))))</f>
        <v/>
      </c>
      <c r="C589" s="31" t="str">
        <f t="shared" ref="C589:C652" si="62">IF(Q589="","",IF(WEEKNUM(Q589)&lt;10,VALUE(CONCATENATE(YEAR(Q589),"0",WEEKNUM(Q589))),VALUE(CONCATENATE(YEAR(Q589),WEEKNUM(Q589)))))</f>
        <v/>
      </c>
      <c r="D589" s="31" t="str">
        <f t="shared" si="57"/>
        <v>Y</v>
      </c>
      <c r="E589" s="31">
        <f t="shared" si="58"/>
        <v>0</v>
      </c>
      <c r="F589" s="32" t="str">
        <f t="shared" si="59"/>
        <v/>
      </c>
      <c r="G589" s="33" t="str">
        <f ca="1">IF(OR(P589=$N$2,P589=$N$3),IF(F589=ReleaseProgress!$G$2,0,IF(F589&gt;ReleaseProgress!$G$2,1,-1)),"")</f>
        <v/>
      </c>
      <c r="H589" s="34" t="s">
        <v>647</v>
      </c>
      <c r="I589" s="45"/>
      <c r="J589" s="46"/>
      <c r="K589" s="46"/>
      <c r="L589" s="47"/>
      <c r="M589" s="47"/>
      <c r="N589" s="54"/>
      <c r="O589" s="49"/>
      <c r="P589" s="50"/>
      <c r="Q589" s="51"/>
      <c r="R589" s="51"/>
      <c r="S589" s="51"/>
      <c r="T589" s="51"/>
      <c r="U589" s="55"/>
      <c r="V589" s="53" t="str">
        <f t="shared" si="60"/>
        <v/>
      </c>
      <c r="W589" s="44"/>
      <c r="X589" t="s">
        <v>28</v>
      </c>
    </row>
    <row r="590" spans="2:24">
      <c r="B590" s="31" t="str">
        <f t="shared" si="61"/>
        <v/>
      </c>
      <c r="C590" s="31" t="str">
        <f t="shared" si="62"/>
        <v/>
      </c>
      <c r="D590" s="31" t="str">
        <f t="shared" si="57"/>
        <v>Y</v>
      </c>
      <c r="E590" s="31">
        <f t="shared" si="58"/>
        <v>0</v>
      </c>
      <c r="F590" s="32" t="str">
        <f t="shared" si="59"/>
        <v/>
      </c>
      <c r="G590" s="33" t="str">
        <f ca="1">IF(OR(P590=$N$2,P590=$N$3),IF(F590=ReleaseProgress!$G$2,0,IF(F590&gt;ReleaseProgress!$G$2,1,-1)),"")</f>
        <v/>
      </c>
      <c r="H590" s="34" t="s">
        <v>648</v>
      </c>
      <c r="I590" s="45"/>
      <c r="J590" s="46"/>
      <c r="K590" s="46"/>
      <c r="L590" s="47"/>
      <c r="M590" s="47"/>
      <c r="N590" s="54"/>
      <c r="O590" s="49"/>
      <c r="P590" s="50"/>
      <c r="Q590" s="51"/>
      <c r="R590" s="51"/>
      <c r="S590" s="51"/>
      <c r="T590" s="51"/>
      <c r="U590" s="55"/>
      <c r="V590" s="53" t="str">
        <f t="shared" si="60"/>
        <v/>
      </c>
      <c r="W590" s="44"/>
      <c r="X590" t="s">
        <v>28</v>
      </c>
    </row>
    <row r="591" spans="2:24">
      <c r="B591" s="31" t="str">
        <f t="shared" si="61"/>
        <v/>
      </c>
      <c r="C591" s="31" t="str">
        <f t="shared" si="62"/>
        <v/>
      </c>
      <c r="D591" s="31" t="str">
        <f t="shared" si="57"/>
        <v>Y</v>
      </c>
      <c r="E591" s="31">
        <f t="shared" si="58"/>
        <v>0</v>
      </c>
      <c r="F591" s="32" t="str">
        <f t="shared" si="59"/>
        <v/>
      </c>
      <c r="G591" s="33" t="str">
        <f ca="1">IF(OR(P591=$N$2,P591=$N$3),IF(F591=ReleaseProgress!$G$2,0,IF(F591&gt;ReleaseProgress!$G$2,1,-1)),"")</f>
        <v/>
      </c>
      <c r="H591" s="34" t="s">
        <v>649</v>
      </c>
      <c r="I591" s="45"/>
      <c r="J591" s="46"/>
      <c r="K591" s="46"/>
      <c r="L591" s="47"/>
      <c r="M591" s="47"/>
      <c r="N591" s="54"/>
      <c r="O591" s="49"/>
      <c r="P591" s="50"/>
      <c r="Q591" s="51"/>
      <c r="R591" s="51"/>
      <c r="S591" s="51"/>
      <c r="T591" s="51"/>
      <c r="U591" s="55"/>
      <c r="V591" s="53" t="str">
        <f t="shared" si="60"/>
        <v/>
      </c>
      <c r="W591" s="44"/>
      <c r="X591" t="s">
        <v>28</v>
      </c>
    </row>
    <row r="592" spans="2:24">
      <c r="B592" s="31" t="str">
        <f t="shared" si="61"/>
        <v/>
      </c>
      <c r="C592" s="31" t="str">
        <f t="shared" si="62"/>
        <v/>
      </c>
      <c r="D592" s="31" t="str">
        <f t="shared" si="57"/>
        <v>Y</v>
      </c>
      <c r="E592" s="31">
        <f t="shared" si="58"/>
        <v>0</v>
      </c>
      <c r="F592" s="32" t="str">
        <f t="shared" si="59"/>
        <v/>
      </c>
      <c r="G592" s="33" t="str">
        <f ca="1">IF(OR(P592=$N$2,P592=$N$3),IF(F592=ReleaseProgress!$G$2,0,IF(F592&gt;ReleaseProgress!$G$2,1,-1)),"")</f>
        <v/>
      </c>
      <c r="H592" s="34" t="s">
        <v>650</v>
      </c>
      <c r="I592" s="45"/>
      <c r="J592" s="46"/>
      <c r="K592" s="46"/>
      <c r="L592" s="47"/>
      <c r="M592" s="47"/>
      <c r="N592" s="54"/>
      <c r="O592" s="49"/>
      <c r="P592" s="50"/>
      <c r="Q592" s="51"/>
      <c r="R592" s="51"/>
      <c r="S592" s="51"/>
      <c r="T592" s="51"/>
      <c r="U592" s="55"/>
      <c r="V592" s="53" t="str">
        <f t="shared" si="60"/>
        <v/>
      </c>
      <c r="W592" s="44"/>
      <c r="X592" t="s">
        <v>28</v>
      </c>
    </row>
    <row r="593" spans="2:24">
      <c r="B593" s="31" t="str">
        <f t="shared" si="61"/>
        <v/>
      </c>
      <c r="C593" s="31" t="str">
        <f t="shared" si="62"/>
        <v/>
      </c>
      <c r="D593" s="31" t="str">
        <f t="shared" si="57"/>
        <v>Y</v>
      </c>
      <c r="E593" s="31">
        <f t="shared" si="58"/>
        <v>0</v>
      </c>
      <c r="F593" s="32" t="str">
        <f t="shared" si="59"/>
        <v/>
      </c>
      <c r="G593" s="33" t="str">
        <f ca="1">IF(OR(P593=$N$2,P593=$N$3),IF(F593=ReleaseProgress!$G$2,0,IF(F593&gt;ReleaseProgress!$G$2,1,-1)),"")</f>
        <v/>
      </c>
      <c r="H593" s="34" t="s">
        <v>651</v>
      </c>
      <c r="I593" s="45"/>
      <c r="J593" s="46"/>
      <c r="K593" s="46"/>
      <c r="L593" s="47"/>
      <c r="M593" s="47"/>
      <c r="N593" s="54"/>
      <c r="O593" s="49"/>
      <c r="P593" s="50"/>
      <c r="Q593" s="51"/>
      <c r="R593" s="51"/>
      <c r="S593" s="51"/>
      <c r="T593" s="51"/>
      <c r="U593" s="55"/>
      <c r="V593" s="53" t="str">
        <f t="shared" si="60"/>
        <v/>
      </c>
      <c r="W593" s="44"/>
      <c r="X593" t="s">
        <v>28</v>
      </c>
    </row>
    <row r="594" spans="2:24">
      <c r="B594" s="31" t="str">
        <f t="shared" si="61"/>
        <v/>
      </c>
      <c r="C594" s="31" t="str">
        <f t="shared" si="62"/>
        <v/>
      </c>
      <c r="D594" s="31" t="str">
        <f t="shared" si="57"/>
        <v>Y</v>
      </c>
      <c r="E594" s="31">
        <f t="shared" si="58"/>
        <v>0</v>
      </c>
      <c r="F594" s="32" t="str">
        <f t="shared" si="59"/>
        <v/>
      </c>
      <c r="G594" s="33" t="str">
        <f ca="1">IF(OR(P594=$N$2,P594=$N$3),IF(F594=ReleaseProgress!$G$2,0,IF(F594&gt;ReleaseProgress!$G$2,1,-1)),"")</f>
        <v/>
      </c>
      <c r="H594" s="34" t="s">
        <v>652</v>
      </c>
      <c r="I594" s="45"/>
      <c r="J594" s="46"/>
      <c r="K594" s="46"/>
      <c r="L594" s="47"/>
      <c r="M594" s="47"/>
      <c r="N594" s="54"/>
      <c r="O594" s="49"/>
      <c r="P594" s="50"/>
      <c r="Q594" s="51"/>
      <c r="R594" s="51"/>
      <c r="S594" s="51"/>
      <c r="T594" s="51"/>
      <c r="U594" s="55"/>
      <c r="V594" s="53" t="str">
        <f t="shared" si="60"/>
        <v/>
      </c>
      <c r="W594" s="44"/>
      <c r="X594" t="s">
        <v>28</v>
      </c>
    </row>
    <row r="595" spans="2:24">
      <c r="B595" s="31" t="str">
        <f t="shared" si="61"/>
        <v/>
      </c>
      <c r="C595" s="31" t="str">
        <f t="shared" si="62"/>
        <v/>
      </c>
      <c r="D595" s="31" t="str">
        <f t="shared" si="57"/>
        <v>Y</v>
      </c>
      <c r="E595" s="31">
        <f t="shared" si="58"/>
        <v>0</v>
      </c>
      <c r="F595" s="32" t="str">
        <f t="shared" si="59"/>
        <v/>
      </c>
      <c r="G595" s="33" t="str">
        <f ca="1">IF(OR(P595=$N$2,P595=$N$3),IF(F595=ReleaseProgress!$G$2,0,IF(F595&gt;ReleaseProgress!$G$2,1,-1)),"")</f>
        <v/>
      </c>
      <c r="H595" s="34" t="s">
        <v>653</v>
      </c>
      <c r="I595" s="45"/>
      <c r="J595" s="46"/>
      <c r="K595" s="46"/>
      <c r="L595" s="47"/>
      <c r="M595" s="47"/>
      <c r="N595" s="54"/>
      <c r="O595" s="49"/>
      <c r="P595" s="50"/>
      <c r="Q595" s="51"/>
      <c r="R595" s="51"/>
      <c r="S595" s="51"/>
      <c r="T595" s="51"/>
      <c r="U595" s="55"/>
      <c r="V595" s="53" t="str">
        <f t="shared" si="60"/>
        <v/>
      </c>
      <c r="W595" s="44"/>
      <c r="X595" t="s">
        <v>28</v>
      </c>
    </row>
    <row r="596" spans="2:24">
      <c r="B596" s="31" t="str">
        <f t="shared" si="61"/>
        <v/>
      </c>
      <c r="C596" s="31" t="str">
        <f t="shared" si="62"/>
        <v/>
      </c>
      <c r="D596" s="31" t="str">
        <f t="shared" si="57"/>
        <v>Y</v>
      </c>
      <c r="E596" s="31">
        <f t="shared" si="58"/>
        <v>0</v>
      </c>
      <c r="F596" s="32" t="str">
        <f t="shared" si="59"/>
        <v/>
      </c>
      <c r="G596" s="33" t="str">
        <f ca="1">IF(OR(P596=$N$2,P596=$N$3),IF(F596=ReleaseProgress!$G$2,0,IF(F596&gt;ReleaseProgress!$G$2,1,-1)),"")</f>
        <v/>
      </c>
      <c r="H596" s="34" t="s">
        <v>654</v>
      </c>
      <c r="I596" s="45"/>
      <c r="J596" s="46"/>
      <c r="K596" s="46"/>
      <c r="L596" s="47"/>
      <c r="M596" s="47"/>
      <c r="N596" s="54"/>
      <c r="O596" s="49"/>
      <c r="P596" s="50"/>
      <c r="Q596" s="51"/>
      <c r="R596" s="51"/>
      <c r="S596" s="51"/>
      <c r="T596" s="51"/>
      <c r="U596" s="55"/>
      <c r="V596" s="53" t="str">
        <f t="shared" si="60"/>
        <v/>
      </c>
      <c r="W596" s="44"/>
      <c r="X596" t="s">
        <v>28</v>
      </c>
    </row>
    <row r="597" spans="2:24">
      <c r="B597" s="31" t="str">
        <f t="shared" si="61"/>
        <v/>
      </c>
      <c r="C597" s="31" t="str">
        <f t="shared" si="62"/>
        <v/>
      </c>
      <c r="D597" s="31" t="str">
        <f t="shared" si="57"/>
        <v>Y</v>
      </c>
      <c r="E597" s="31">
        <f t="shared" si="58"/>
        <v>0</v>
      </c>
      <c r="F597" s="32" t="str">
        <f t="shared" si="59"/>
        <v/>
      </c>
      <c r="G597" s="33" t="str">
        <f ca="1">IF(OR(P597=$N$2,P597=$N$3),IF(F597=ReleaseProgress!$G$2,0,IF(F597&gt;ReleaseProgress!$G$2,1,-1)),"")</f>
        <v/>
      </c>
      <c r="H597" s="34" t="s">
        <v>655</v>
      </c>
      <c r="I597" s="45"/>
      <c r="J597" s="46"/>
      <c r="K597" s="46"/>
      <c r="L597" s="47"/>
      <c r="M597" s="47"/>
      <c r="N597" s="54"/>
      <c r="O597" s="49"/>
      <c r="P597" s="50"/>
      <c r="Q597" s="51"/>
      <c r="R597" s="51"/>
      <c r="S597" s="51"/>
      <c r="T597" s="51"/>
      <c r="U597" s="55"/>
      <c r="V597" s="53" t="str">
        <f t="shared" si="60"/>
        <v/>
      </c>
      <c r="W597" s="44"/>
      <c r="X597" t="s">
        <v>28</v>
      </c>
    </row>
    <row r="598" spans="2:24">
      <c r="B598" s="31" t="str">
        <f t="shared" si="61"/>
        <v/>
      </c>
      <c r="C598" s="31" t="str">
        <f t="shared" si="62"/>
        <v/>
      </c>
      <c r="D598" s="31" t="str">
        <f t="shared" si="57"/>
        <v>Y</v>
      </c>
      <c r="E598" s="31">
        <f t="shared" si="58"/>
        <v>0</v>
      </c>
      <c r="F598" s="32" t="str">
        <f t="shared" si="59"/>
        <v/>
      </c>
      <c r="G598" s="33" t="str">
        <f ca="1">IF(OR(P598=$N$2,P598=$N$3),IF(F598=ReleaseProgress!$G$2,0,IF(F598&gt;ReleaseProgress!$G$2,1,-1)),"")</f>
        <v/>
      </c>
      <c r="H598" s="34" t="s">
        <v>656</v>
      </c>
      <c r="I598" s="45"/>
      <c r="J598" s="46"/>
      <c r="K598" s="46"/>
      <c r="L598" s="47"/>
      <c r="M598" s="47"/>
      <c r="N598" s="54"/>
      <c r="O598" s="49"/>
      <c r="P598" s="50"/>
      <c r="Q598" s="51"/>
      <c r="R598" s="51"/>
      <c r="S598" s="51"/>
      <c r="T598" s="51"/>
      <c r="U598" s="55"/>
      <c r="V598" s="53" t="str">
        <f t="shared" si="60"/>
        <v/>
      </c>
      <c r="W598" s="44"/>
      <c r="X598" t="s">
        <v>28</v>
      </c>
    </row>
    <row r="599" spans="2:24">
      <c r="B599" s="31" t="str">
        <f t="shared" si="61"/>
        <v/>
      </c>
      <c r="C599" s="31" t="str">
        <f t="shared" si="62"/>
        <v/>
      </c>
      <c r="D599" s="31" t="str">
        <f t="shared" si="57"/>
        <v>Y</v>
      </c>
      <c r="E599" s="31">
        <f t="shared" si="58"/>
        <v>0</v>
      </c>
      <c r="F599" s="32" t="str">
        <f t="shared" si="59"/>
        <v/>
      </c>
      <c r="G599" s="33" t="str">
        <f ca="1">IF(OR(P599=$N$2,P599=$N$3),IF(F599=ReleaseProgress!$G$2,0,IF(F599&gt;ReleaseProgress!$G$2,1,-1)),"")</f>
        <v/>
      </c>
      <c r="H599" s="34" t="s">
        <v>657</v>
      </c>
      <c r="I599" s="45"/>
      <c r="J599" s="46"/>
      <c r="K599" s="46"/>
      <c r="L599" s="47"/>
      <c r="M599" s="47"/>
      <c r="N599" s="54"/>
      <c r="O599" s="49"/>
      <c r="P599" s="50"/>
      <c r="Q599" s="51"/>
      <c r="R599" s="51"/>
      <c r="S599" s="51"/>
      <c r="T599" s="51"/>
      <c r="U599" s="55"/>
      <c r="V599" s="53" t="str">
        <f t="shared" si="60"/>
        <v/>
      </c>
      <c r="W599" s="44"/>
      <c r="X599" t="s">
        <v>28</v>
      </c>
    </row>
    <row r="600" spans="2:24">
      <c r="B600" s="31" t="str">
        <f t="shared" si="61"/>
        <v/>
      </c>
      <c r="C600" s="31" t="str">
        <f t="shared" si="62"/>
        <v/>
      </c>
      <c r="D600" s="31" t="str">
        <f t="shared" si="57"/>
        <v>Y</v>
      </c>
      <c r="E600" s="31">
        <f t="shared" si="58"/>
        <v>0</v>
      </c>
      <c r="F600" s="32" t="str">
        <f t="shared" si="59"/>
        <v/>
      </c>
      <c r="G600" s="33" t="str">
        <f ca="1">IF(OR(P600=$N$2,P600=$N$3),IF(F600=ReleaseProgress!$G$2,0,IF(F600&gt;ReleaseProgress!$G$2,1,-1)),"")</f>
        <v/>
      </c>
      <c r="H600" s="34" t="s">
        <v>658</v>
      </c>
      <c r="I600" s="45"/>
      <c r="J600" s="46"/>
      <c r="K600" s="46"/>
      <c r="L600" s="47"/>
      <c r="M600" s="47"/>
      <c r="N600" s="54"/>
      <c r="O600" s="49"/>
      <c r="P600" s="50"/>
      <c r="Q600" s="51"/>
      <c r="R600" s="51"/>
      <c r="S600" s="51"/>
      <c r="T600" s="51"/>
      <c r="U600" s="55"/>
      <c r="V600" s="53" t="str">
        <f t="shared" si="60"/>
        <v/>
      </c>
      <c r="W600" s="44"/>
      <c r="X600" t="s">
        <v>28</v>
      </c>
    </row>
    <row r="601" spans="2:24">
      <c r="B601" s="31" t="str">
        <f t="shared" si="61"/>
        <v/>
      </c>
      <c r="C601" s="31" t="str">
        <f t="shared" si="62"/>
        <v/>
      </c>
      <c r="D601" s="31" t="str">
        <f t="shared" si="57"/>
        <v>Y</v>
      </c>
      <c r="E601" s="31">
        <f t="shared" si="58"/>
        <v>0</v>
      </c>
      <c r="F601" s="32" t="str">
        <f t="shared" si="59"/>
        <v/>
      </c>
      <c r="G601" s="33" t="str">
        <f ca="1">IF(OR(P601=$N$2,P601=$N$3),IF(F601=ReleaseProgress!$G$2,0,IF(F601&gt;ReleaseProgress!$G$2,1,-1)),"")</f>
        <v/>
      </c>
      <c r="H601" s="34" t="s">
        <v>659</v>
      </c>
      <c r="I601" s="45"/>
      <c r="J601" s="46"/>
      <c r="K601" s="46"/>
      <c r="L601" s="47"/>
      <c r="M601" s="47"/>
      <c r="N601" s="54"/>
      <c r="O601" s="49"/>
      <c r="P601" s="50"/>
      <c r="Q601" s="51"/>
      <c r="R601" s="51"/>
      <c r="S601" s="51"/>
      <c r="T601" s="51"/>
      <c r="U601" s="55"/>
      <c r="V601" s="53" t="str">
        <f t="shared" si="60"/>
        <v/>
      </c>
      <c r="W601" s="44"/>
      <c r="X601" t="s">
        <v>28</v>
      </c>
    </row>
    <row r="602" spans="2:24">
      <c r="B602" s="31" t="str">
        <f t="shared" si="61"/>
        <v/>
      </c>
      <c r="C602" s="31" t="str">
        <f t="shared" si="62"/>
        <v/>
      </c>
      <c r="D602" s="31" t="str">
        <f t="shared" si="57"/>
        <v>Y</v>
      </c>
      <c r="E602" s="31">
        <f t="shared" si="58"/>
        <v>0</v>
      </c>
      <c r="F602" s="32" t="str">
        <f t="shared" si="59"/>
        <v/>
      </c>
      <c r="G602" s="33" t="str">
        <f ca="1">IF(OR(P602=$N$2,P602=$N$3),IF(F602=ReleaseProgress!$G$2,0,IF(F602&gt;ReleaseProgress!$G$2,1,-1)),"")</f>
        <v/>
      </c>
      <c r="H602" s="34" t="s">
        <v>660</v>
      </c>
      <c r="I602" s="45"/>
      <c r="J602" s="46"/>
      <c r="K602" s="46"/>
      <c r="L602" s="47"/>
      <c r="M602" s="47"/>
      <c r="N602" s="54"/>
      <c r="O602" s="49"/>
      <c r="P602" s="50"/>
      <c r="Q602" s="51"/>
      <c r="R602" s="51"/>
      <c r="S602" s="51"/>
      <c r="T602" s="51"/>
      <c r="U602" s="55"/>
      <c r="V602" s="53" t="str">
        <f t="shared" si="60"/>
        <v/>
      </c>
      <c r="W602" s="44"/>
      <c r="X602" t="s">
        <v>28</v>
      </c>
    </row>
    <row r="603" spans="2:24">
      <c r="B603" s="31" t="str">
        <f t="shared" si="61"/>
        <v/>
      </c>
      <c r="C603" s="31" t="str">
        <f t="shared" si="62"/>
        <v/>
      </c>
      <c r="D603" s="31" t="str">
        <f t="shared" si="57"/>
        <v>Y</v>
      </c>
      <c r="E603" s="31">
        <f t="shared" si="58"/>
        <v>0</v>
      </c>
      <c r="F603" s="32" t="str">
        <f t="shared" si="59"/>
        <v/>
      </c>
      <c r="G603" s="33" t="str">
        <f ca="1">IF(OR(P603=$N$2,P603=$N$3),IF(F603=ReleaseProgress!$G$2,0,IF(F603&gt;ReleaseProgress!$G$2,1,-1)),"")</f>
        <v/>
      </c>
      <c r="H603" s="34" t="s">
        <v>661</v>
      </c>
      <c r="I603" s="45"/>
      <c r="J603" s="46"/>
      <c r="K603" s="46"/>
      <c r="L603" s="47"/>
      <c r="M603" s="47"/>
      <c r="N603" s="54"/>
      <c r="O603" s="49"/>
      <c r="P603" s="50"/>
      <c r="Q603" s="51"/>
      <c r="R603" s="51"/>
      <c r="S603" s="51"/>
      <c r="T603" s="51"/>
      <c r="U603" s="55"/>
      <c r="V603" s="53" t="str">
        <f t="shared" si="60"/>
        <v/>
      </c>
      <c r="W603" s="44"/>
      <c r="X603" t="s">
        <v>28</v>
      </c>
    </row>
    <row r="604" spans="2:24">
      <c r="B604" s="31" t="str">
        <f t="shared" si="61"/>
        <v/>
      </c>
      <c r="C604" s="31" t="str">
        <f t="shared" si="62"/>
        <v/>
      </c>
      <c r="D604" s="31" t="str">
        <f t="shared" si="57"/>
        <v>Y</v>
      </c>
      <c r="E604" s="31">
        <f t="shared" si="58"/>
        <v>0</v>
      </c>
      <c r="F604" s="32" t="str">
        <f t="shared" si="59"/>
        <v/>
      </c>
      <c r="G604" s="33" t="str">
        <f ca="1">IF(OR(P604=$N$2,P604=$N$3),IF(F604=ReleaseProgress!$G$2,0,IF(F604&gt;ReleaseProgress!$G$2,1,-1)),"")</f>
        <v/>
      </c>
      <c r="H604" s="34" t="s">
        <v>662</v>
      </c>
      <c r="I604" s="45"/>
      <c r="J604" s="46"/>
      <c r="K604" s="46"/>
      <c r="L604" s="47"/>
      <c r="M604" s="47"/>
      <c r="N604" s="54"/>
      <c r="O604" s="49"/>
      <c r="P604" s="50"/>
      <c r="Q604" s="51"/>
      <c r="R604" s="51"/>
      <c r="S604" s="51"/>
      <c r="T604" s="51"/>
      <c r="U604" s="55"/>
      <c r="V604" s="53" t="str">
        <f t="shared" si="60"/>
        <v/>
      </c>
      <c r="W604" s="44"/>
      <c r="X604" t="s">
        <v>28</v>
      </c>
    </row>
    <row r="605" spans="2:24">
      <c r="B605" s="31" t="str">
        <f t="shared" si="61"/>
        <v/>
      </c>
      <c r="C605" s="31" t="str">
        <f t="shared" si="62"/>
        <v/>
      </c>
      <c r="D605" s="31" t="str">
        <f t="shared" si="57"/>
        <v>Y</v>
      </c>
      <c r="E605" s="31">
        <f t="shared" si="58"/>
        <v>0</v>
      </c>
      <c r="F605" s="32" t="str">
        <f t="shared" si="59"/>
        <v/>
      </c>
      <c r="G605" s="33" t="str">
        <f ca="1">IF(OR(P605=$N$2,P605=$N$3),IF(F605=ReleaseProgress!$G$2,0,IF(F605&gt;ReleaseProgress!$G$2,1,-1)),"")</f>
        <v/>
      </c>
      <c r="H605" s="34" t="s">
        <v>663</v>
      </c>
      <c r="I605" s="45"/>
      <c r="J605" s="46"/>
      <c r="K605" s="46"/>
      <c r="L605" s="47"/>
      <c r="M605" s="47"/>
      <c r="N605" s="54"/>
      <c r="O605" s="49"/>
      <c r="P605" s="50"/>
      <c r="Q605" s="51"/>
      <c r="R605" s="51"/>
      <c r="S605" s="51"/>
      <c r="T605" s="51"/>
      <c r="U605" s="55"/>
      <c r="V605" s="53" t="str">
        <f t="shared" si="60"/>
        <v/>
      </c>
      <c r="W605" s="44"/>
      <c r="X605" t="s">
        <v>28</v>
      </c>
    </row>
    <row r="606" spans="2:24">
      <c r="B606" s="31" t="str">
        <f t="shared" si="61"/>
        <v/>
      </c>
      <c r="C606" s="31" t="str">
        <f t="shared" si="62"/>
        <v/>
      </c>
      <c r="D606" s="31" t="str">
        <f t="shared" si="57"/>
        <v>Y</v>
      </c>
      <c r="E606" s="31">
        <f t="shared" si="58"/>
        <v>0</v>
      </c>
      <c r="F606" s="32" t="str">
        <f t="shared" si="59"/>
        <v/>
      </c>
      <c r="G606" s="33" t="str">
        <f ca="1">IF(OR(P606=$N$2,P606=$N$3),IF(F606=ReleaseProgress!$G$2,0,IF(F606&gt;ReleaseProgress!$G$2,1,-1)),"")</f>
        <v/>
      </c>
      <c r="H606" s="34" t="s">
        <v>664</v>
      </c>
      <c r="I606" s="45"/>
      <c r="J606" s="46"/>
      <c r="K606" s="46"/>
      <c r="L606" s="47"/>
      <c r="M606" s="47"/>
      <c r="N606" s="54"/>
      <c r="O606" s="49"/>
      <c r="P606" s="50"/>
      <c r="Q606" s="51"/>
      <c r="R606" s="51"/>
      <c r="S606" s="51"/>
      <c r="T606" s="51"/>
      <c r="U606" s="55"/>
      <c r="V606" s="53" t="str">
        <f t="shared" si="60"/>
        <v/>
      </c>
      <c r="W606" s="44"/>
      <c r="X606" t="s">
        <v>28</v>
      </c>
    </row>
    <row r="607" spans="2:24">
      <c r="B607" s="31" t="str">
        <f t="shared" si="61"/>
        <v/>
      </c>
      <c r="C607" s="31" t="str">
        <f t="shared" si="62"/>
        <v/>
      </c>
      <c r="D607" s="31" t="str">
        <f t="shared" si="57"/>
        <v>Y</v>
      </c>
      <c r="E607" s="31">
        <f t="shared" si="58"/>
        <v>0</v>
      </c>
      <c r="F607" s="32" t="str">
        <f t="shared" si="59"/>
        <v/>
      </c>
      <c r="G607" s="33" t="str">
        <f ca="1">IF(OR(P607=$N$2,P607=$N$3),IF(F607=ReleaseProgress!$G$2,0,IF(F607&gt;ReleaseProgress!$G$2,1,-1)),"")</f>
        <v/>
      </c>
      <c r="H607" s="34" t="s">
        <v>665</v>
      </c>
      <c r="I607" s="45"/>
      <c r="J607" s="46"/>
      <c r="K607" s="46"/>
      <c r="L607" s="47"/>
      <c r="M607" s="47"/>
      <c r="N607" s="54"/>
      <c r="O607" s="49"/>
      <c r="P607" s="50"/>
      <c r="Q607" s="51"/>
      <c r="R607" s="51"/>
      <c r="S607" s="51"/>
      <c r="T607" s="51"/>
      <c r="U607" s="55"/>
      <c r="V607" s="53" t="str">
        <f t="shared" si="60"/>
        <v/>
      </c>
      <c r="W607" s="44"/>
      <c r="X607" t="s">
        <v>28</v>
      </c>
    </row>
    <row r="608" spans="2:24">
      <c r="B608" s="31" t="str">
        <f t="shared" si="61"/>
        <v/>
      </c>
      <c r="C608" s="31" t="str">
        <f t="shared" si="62"/>
        <v/>
      </c>
      <c r="D608" s="31" t="str">
        <f t="shared" si="57"/>
        <v>Y</v>
      </c>
      <c r="E608" s="31">
        <f t="shared" si="58"/>
        <v>0</v>
      </c>
      <c r="F608" s="32" t="str">
        <f t="shared" si="59"/>
        <v/>
      </c>
      <c r="G608" s="33" t="str">
        <f ca="1">IF(OR(P608=$N$2,P608=$N$3),IF(F608=ReleaseProgress!$G$2,0,IF(F608&gt;ReleaseProgress!$G$2,1,-1)),"")</f>
        <v/>
      </c>
      <c r="H608" s="34" t="s">
        <v>666</v>
      </c>
      <c r="I608" s="45"/>
      <c r="J608" s="46"/>
      <c r="K608" s="46"/>
      <c r="L608" s="47"/>
      <c r="M608" s="47"/>
      <c r="N608" s="54"/>
      <c r="O608" s="49"/>
      <c r="P608" s="50"/>
      <c r="Q608" s="51"/>
      <c r="R608" s="51"/>
      <c r="S608" s="51"/>
      <c r="T608" s="51"/>
      <c r="U608" s="55"/>
      <c r="V608" s="53" t="str">
        <f t="shared" si="60"/>
        <v/>
      </c>
      <c r="W608" s="44"/>
      <c r="X608" t="s">
        <v>28</v>
      </c>
    </row>
    <row r="609" spans="2:24">
      <c r="B609" s="31" t="str">
        <f t="shared" si="61"/>
        <v/>
      </c>
      <c r="C609" s="31" t="str">
        <f t="shared" si="62"/>
        <v/>
      </c>
      <c r="D609" s="31" t="str">
        <f t="shared" si="57"/>
        <v>Y</v>
      </c>
      <c r="E609" s="31">
        <f t="shared" si="58"/>
        <v>0</v>
      </c>
      <c r="F609" s="32" t="str">
        <f t="shared" si="59"/>
        <v/>
      </c>
      <c r="G609" s="33" t="str">
        <f ca="1">IF(OR(P609=$N$2,P609=$N$3),IF(F609=ReleaseProgress!$G$2,0,IF(F609&gt;ReleaseProgress!$G$2,1,-1)),"")</f>
        <v/>
      </c>
      <c r="H609" s="34" t="s">
        <v>667</v>
      </c>
      <c r="I609" s="45"/>
      <c r="J609" s="46"/>
      <c r="K609" s="46"/>
      <c r="L609" s="47"/>
      <c r="M609" s="47"/>
      <c r="N609" s="54"/>
      <c r="O609" s="49"/>
      <c r="P609" s="50"/>
      <c r="Q609" s="51"/>
      <c r="R609" s="51"/>
      <c r="S609" s="51"/>
      <c r="T609" s="51"/>
      <c r="U609" s="55"/>
      <c r="V609" s="53" t="str">
        <f t="shared" si="60"/>
        <v/>
      </c>
      <c r="W609" s="44"/>
      <c r="X609" t="s">
        <v>28</v>
      </c>
    </row>
    <row r="610" spans="2:24">
      <c r="B610" s="31" t="str">
        <f t="shared" si="61"/>
        <v/>
      </c>
      <c r="C610" s="31" t="str">
        <f t="shared" si="62"/>
        <v/>
      </c>
      <c r="D610" s="31" t="str">
        <f t="shared" si="57"/>
        <v>Y</v>
      </c>
      <c r="E610" s="31">
        <f t="shared" si="58"/>
        <v>0</v>
      </c>
      <c r="F610" s="32" t="str">
        <f t="shared" si="59"/>
        <v/>
      </c>
      <c r="G610" s="33" t="str">
        <f ca="1">IF(OR(P610=$N$2,P610=$N$3),IF(F610=ReleaseProgress!$G$2,0,IF(F610&gt;ReleaseProgress!$G$2,1,-1)),"")</f>
        <v/>
      </c>
      <c r="H610" s="34" t="s">
        <v>668</v>
      </c>
      <c r="I610" s="45"/>
      <c r="J610" s="46"/>
      <c r="K610" s="46"/>
      <c r="L610" s="47"/>
      <c r="M610" s="47"/>
      <c r="N610" s="54"/>
      <c r="O610" s="49"/>
      <c r="P610" s="50"/>
      <c r="Q610" s="51"/>
      <c r="R610" s="51"/>
      <c r="S610" s="51"/>
      <c r="T610" s="51"/>
      <c r="U610" s="55"/>
      <c r="V610" s="53" t="str">
        <f t="shared" si="60"/>
        <v/>
      </c>
      <c r="W610" s="44"/>
      <c r="X610" t="s">
        <v>28</v>
      </c>
    </row>
    <row r="611" spans="2:24">
      <c r="B611" s="31" t="str">
        <f t="shared" si="61"/>
        <v/>
      </c>
      <c r="C611" s="31" t="str">
        <f t="shared" si="62"/>
        <v/>
      </c>
      <c r="D611" s="31" t="str">
        <f t="shared" si="57"/>
        <v>Y</v>
      </c>
      <c r="E611" s="31">
        <f t="shared" si="58"/>
        <v>0</v>
      </c>
      <c r="F611" s="32" t="str">
        <f t="shared" si="59"/>
        <v/>
      </c>
      <c r="G611" s="33" t="str">
        <f ca="1">IF(OR(P611=$N$2,P611=$N$3),IF(F611=ReleaseProgress!$G$2,0,IF(F611&gt;ReleaseProgress!$G$2,1,-1)),"")</f>
        <v/>
      </c>
      <c r="H611" s="34" t="s">
        <v>669</v>
      </c>
      <c r="I611" s="45"/>
      <c r="J611" s="46"/>
      <c r="K611" s="46"/>
      <c r="L611" s="47"/>
      <c r="M611" s="47"/>
      <c r="N611" s="54"/>
      <c r="O611" s="49"/>
      <c r="P611" s="50"/>
      <c r="Q611" s="51"/>
      <c r="R611" s="51"/>
      <c r="S611" s="51"/>
      <c r="T611" s="51"/>
      <c r="U611" s="55"/>
      <c r="V611" s="53" t="str">
        <f t="shared" si="60"/>
        <v/>
      </c>
      <c r="W611" s="44"/>
      <c r="X611" t="s">
        <v>28</v>
      </c>
    </row>
    <row r="612" spans="2:24">
      <c r="B612" s="31" t="str">
        <f t="shared" si="61"/>
        <v/>
      </c>
      <c r="C612" s="31" t="str">
        <f t="shared" si="62"/>
        <v/>
      </c>
      <c r="D612" s="31" t="str">
        <f t="shared" si="57"/>
        <v>Y</v>
      </c>
      <c r="E612" s="31">
        <f t="shared" si="58"/>
        <v>0</v>
      </c>
      <c r="F612" s="32" t="str">
        <f t="shared" si="59"/>
        <v/>
      </c>
      <c r="G612" s="33" t="str">
        <f ca="1">IF(OR(P612=$N$2,P612=$N$3),IF(F612=ReleaseProgress!$G$2,0,IF(F612&gt;ReleaseProgress!$G$2,1,-1)),"")</f>
        <v/>
      </c>
      <c r="H612" s="34" t="s">
        <v>670</v>
      </c>
      <c r="I612" s="45"/>
      <c r="J612" s="46"/>
      <c r="K612" s="46"/>
      <c r="L612" s="47"/>
      <c r="M612" s="47"/>
      <c r="N612" s="54"/>
      <c r="O612" s="49"/>
      <c r="P612" s="50"/>
      <c r="Q612" s="51"/>
      <c r="R612" s="51"/>
      <c r="S612" s="51"/>
      <c r="T612" s="51"/>
      <c r="U612" s="55"/>
      <c r="V612" s="53" t="str">
        <f t="shared" si="60"/>
        <v/>
      </c>
      <c r="W612" s="44"/>
      <c r="X612" t="s">
        <v>28</v>
      </c>
    </row>
    <row r="613" spans="2:24">
      <c r="B613" s="31" t="str">
        <f t="shared" si="61"/>
        <v/>
      </c>
      <c r="C613" s="31" t="str">
        <f t="shared" si="62"/>
        <v/>
      </c>
      <c r="D613" s="31" t="str">
        <f t="shared" si="57"/>
        <v>Y</v>
      </c>
      <c r="E613" s="31">
        <f t="shared" si="58"/>
        <v>0</v>
      </c>
      <c r="F613" s="32" t="str">
        <f t="shared" si="59"/>
        <v/>
      </c>
      <c r="G613" s="33" t="str">
        <f ca="1">IF(OR(P613=$N$2,P613=$N$3),IF(F613=ReleaseProgress!$G$2,0,IF(F613&gt;ReleaseProgress!$G$2,1,-1)),"")</f>
        <v/>
      </c>
      <c r="H613" s="34" t="s">
        <v>671</v>
      </c>
      <c r="I613" s="45"/>
      <c r="J613" s="46"/>
      <c r="K613" s="46"/>
      <c r="L613" s="47"/>
      <c r="M613" s="47"/>
      <c r="N613" s="54"/>
      <c r="O613" s="49"/>
      <c r="P613" s="50"/>
      <c r="Q613" s="51"/>
      <c r="R613" s="51"/>
      <c r="S613" s="51"/>
      <c r="T613" s="51"/>
      <c r="U613" s="55"/>
      <c r="V613" s="53" t="str">
        <f t="shared" si="60"/>
        <v/>
      </c>
      <c r="W613" s="44"/>
      <c r="X613" t="s">
        <v>28</v>
      </c>
    </row>
    <row r="614" spans="2:24">
      <c r="B614" s="31" t="str">
        <f t="shared" si="61"/>
        <v/>
      </c>
      <c r="C614" s="31" t="str">
        <f t="shared" si="62"/>
        <v/>
      </c>
      <c r="D614" s="31" t="str">
        <f t="shared" si="57"/>
        <v>Y</v>
      </c>
      <c r="E614" s="31">
        <f t="shared" si="58"/>
        <v>0</v>
      </c>
      <c r="F614" s="32" t="str">
        <f t="shared" si="59"/>
        <v/>
      </c>
      <c r="G614" s="33" t="str">
        <f ca="1">IF(OR(P614=$N$2,P614=$N$3),IF(F614=ReleaseProgress!$G$2,0,IF(F614&gt;ReleaseProgress!$G$2,1,-1)),"")</f>
        <v/>
      </c>
      <c r="H614" s="34" t="s">
        <v>672</v>
      </c>
      <c r="I614" s="45"/>
      <c r="J614" s="46"/>
      <c r="K614" s="46"/>
      <c r="L614" s="47"/>
      <c r="M614" s="47"/>
      <c r="N614" s="54"/>
      <c r="O614" s="49"/>
      <c r="P614" s="50"/>
      <c r="Q614" s="51"/>
      <c r="R614" s="51"/>
      <c r="S614" s="51"/>
      <c r="T614" s="51"/>
      <c r="U614" s="55"/>
      <c r="V614" s="53" t="str">
        <f t="shared" si="60"/>
        <v/>
      </c>
      <c r="W614" s="44"/>
      <c r="X614" t="s">
        <v>28</v>
      </c>
    </row>
    <row r="615" spans="2:24">
      <c r="B615" s="31" t="str">
        <f t="shared" si="61"/>
        <v/>
      </c>
      <c r="C615" s="31" t="str">
        <f t="shared" si="62"/>
        <v/>
      </c>
      <c r="D615" s="31" t="str">
        <f t="shared" si="57"/>
        <v>Y</v>
      </c>
      <c r="E615" s="31">
        <f t="shared" si="58"/>
        <v>0</v>
      </c>
      <c r="F615" s="32" t="str">
        <f t="shared" si="59"/>
        <v/>
      </c>
      <c r="G615" s="33" t="str">
        <f ca="1">IF(OR(P615=$N$2,P615=$N$3),IF(F615=ReleaseProgress!$G$2,0,IF(F615&gt;ReleaseProgress!$G$2,1,-1)),"")</f>
        <v/>
      </c>
      <c r="H615" s="34" t="s">
        <v>673</v>
      </c>
      <c r="I615" s="45"/>
      <c r="J615" s="46"/>
      <c r="K615" s="46"/>
      <c r="L615" s="47"/>
      <c r="M615" s="47"/>
      <c r="N615" s="54"/>
      <c r="O615" s="49"/>
      <c r="P615" s="50"/>
      <c r="Q615" s="51"/>
      <c r="R615" s="51"/>
      <c r="S615" s="51"/>
      <c r="T615" s="51"/>
      <c r="U615" s="55"/>
      <c r="V615" s="53" t="str">
        <f t="shared" si="60"/>
        <v/>
      </c>
      <c r="W615" s="44"/>
      <c r="X615" t="s">
        <v>28</v>
      </c>
    </row>
    <row r="616" spans="2:24">
      <c r="B616" s="31" t="str">
        <f t="shared" si="61"/>
        <v/>
      </c>
      <c r="C616" s="31" t="str">
        <f t="shared" si="62"/>
        <v/>
      </c>
      <c r="D616" s="31" t="str">
        <f t="shared" si="57"/>
        <v>Y</v>
      </c>
      <c r="E616" s="31">
        <f t="shared" si="58"/>
        <v>0</v>
      </c>
      <c r="F616" s="32" t="str">
        <f t="shared" si="59"/>
        <v/>
      </c>
      <c r="G616" s="33" t="str">
        <f ca="1">IF(OR(P616=$N$2,P616=$N$3),IF(F616=ReleaseProgress!$G$2,0,IF(F616&gt;ReleaseProgress!$G$2,1,-1)),"")</f>
        <v/>
      </c>
      <c r="H616" s="34" t="s">
        <v>674</v>
      </c>
      <c r="I616" s="45"/>
      <c r="J616" s="46"/>
      <c r="K616" s="46"/>
      <c r="L616" s="47"/>
      <c r="M616" s="47"/>
      <c r="N616" s="54"/>
      <c r="O616" s="49"/>
      <c r="P616" s="50"/>
      <c r="Q616" s="51"/>
      <c r="R616" s="51"/>
      <c r="S616" s="51"/>
      <c r="T616" s="51"/>
      <c r="U616" s="55"/>
      <c r="V616" s="53" t="str">
        <f t="shared" si="60"/>
        <v/>
      </c>
      <c r="W616" s="44"/>
      <c r="X616" t="s">
        <v>28</v>
      </c>
    </row>
    <row r="617" spans="2:24">
      <c r="B617" s="31" t="str">
        <f t="shared" si="61"/>
        <v/>
      </c>
      <c r="C617" s="31" t="str">
        <f t="shared" si="62"/>
        <v/>
      </c>
      <c r="D617" s="31" t="str">
        <f t="shared" si="57"/>
        <v>Y</v>
      </c>
      <c r="E617" s="31">
        <f t="shared" si="58"/>
        <v>0</v>
      </c>
      <c r="F617" s="32" t="str">
        <f t="shared" si="59"/>
        <v/>
      </c>
      <c r="G617" s="33" t="str">
        <f ca="1">IF(OR(P617=$N$2,P617=$N$3),IF(F617=ReleaseProgress!$G$2,0,IF(F617&gt;ReleaseProgress!$G$2,1,-1)),"")</f>
        <v/>
      </c>
      <c r="H617" s="34" t="s">
        <v>675</v>
      </c>
      <c r="I617" s="45"/>
      <c r="J617" s="46"/>
      <c r="K617" s="46"/>
      <c r="L617" s="47"/>
      <c r="M617" s="47"/>
      <c r="N617" s="54"/>
      <c r="O617" s="49"/>
      <c r="P617" s="50"/>
      <c r="Q617" s="51"/>
      <c r="R617" s="51"/>
      <c r="S617" s="51"/>
      <c r="T617" s="51"/>
      <c r="U617" s="55"/>
      <c r="V617" s="53" t="str">
        <f t="shared" si="60"/>
        <v/>
      </c>
      <c r="W617" s="44"/>
      <c r="X617" t="s">
        <v>28</v>
      </c>
    </row>
    <row r="618" spans="2:24">
      <c r="B618" s="31" t="str">
        <f t="shared" si="61"/>
        <v/>
      </c>
      <c r="C618" s="31" t="str">
        <f t="shared" si="62"/>
        <v/>
      </c>
      <c r="D618" s="31" t="str">
        <f t="shared" si="57"/>
        <v>Y</v>
      </c>
      <c r="E618" s="31">
        <f t="shared" si="58"/>
        <v>0</v>
      </c>
      <c r="F618" s="32" t="str">
        <f t="shared" si="59"/>
        <v/>
      </c>
      <c r="G618" s="33" t="str">
        <f ca="1">IF(OR(P618=$N$2,P618=$N$3),IF(F618=ReleaseProgress!$G$2,0,IF(F618&gt;ReleaseProgress!$G$2,1,-1)),"")</f>
        <v/>
      </c>
      <c r="H618" s="34" t="s">
        <v>676</v>
      </c>
      <c r="I618" s="45"/>
      <c r="J618" s="46"/>
      <c r="K618" s="46"/>
      <c r="L618" s="47"/>
      <c r="M618" s="47"/>
      <c r="N618" s="54"/>
      <c r="O618" s="49"/>
      <c r="P618" s="50"/>
      <c r="Q618" s="51"/>
      <c r="R618" s="51"/>
      <c r="S618" s="51"/>
      <c r="T618" s="51"/>
      <c r="U618" s="55"/>
      <c r="V618" s="53" t="str">
        <f t="shared" si="60"/>
        <v/>
      </c>
      <c r="W618" s="44"/>
      <c r="X618" t="s">
        <v>28</v>
      </c>
    </row>
    <row r="619" spans="2:24">
      <c r="B619" s="31" t="str">
        <f t="shared" si="61"/>
        <v/>
      </c>
      <c r="C619" s="31" t="str">
        <f t="shared" si="62"/>
        <v/>
      </c>
      <c r="D619" s="31" t="str">
        <f t="shared" si="57"/>
        <v>Y</v>
      </c>
      <c r="E619" s="31">
        <f t="shared" si="58"/>
        <v>0</v>
      </c>
      <c r="F619" s="32" t="str">
        <f t="shared" si="59"/>
        <v/>
      </c>
      <c r="G619" s="33" t="str">
        <f ca="1">IF(OR(P619=$N$2,P619=$N$3),IF(F619=ReleaseProgress!$G$2,0,IF(F619&gt;ReleaseProgress!$G$2,1,-1)),"")</f>
        <v/>
      </c>
      <c r="H619" s="34" t="s">
        <v>677</v>
      </c>
      <c r="I619" s="45"/>
      <c r="J619" s="46"/>
      <c r="K619" s="46"/>
      <c r="L619" s="47"/>
      <c r="M619" s="47"/>
      <c r="N619" s="54"/>
      <c r="O619" s="49"/>
      <c r="P619" s="50"/>
      <c r="Q619" s="51"/>
      <c r="R619" s="51"/>
      <c r="S619" s="51"/>
      <c r="T619" s="51"/>
      <c r="U619" s="55"/>
      <c r="V619" s="53" t="str">
        <f t="shared" si="60"/>
        <v/>
      </c>
      <c r="W619" s="44"/>
      <c r="X619" t="s">
        <v>28</v>
      </c>
    </row>
    <row r="620" spans="2:24">
      <c r="B620" s="31" t="str">
        <f t="shared" si="61"/>
        <v/>
      </c>
      <c r="C620" s="31" t="str">
        <f t="shared" si="62"/>
        <v/>
      </c>
      <c r="D620" s="31" t="str">
        <f t="shared" si="57"/>
        <v>Y</v>
      </c>
      <c r="E620" s="31">
        <f t="shared" si="58"/>
        <v>0</v>
      </c>
      <c r="F620" s="32" t="str">
        <f t="shared" si="59"/>
        <v/>
      </c>
      <c r="G620" s="33" t="str">
        <f ca="1">IF(OR(P620=$N$2,P620=$N$3),IF(F620=ReleaseProgress!$G$2,0,IF(F620&gt;ReleaseProgress!$G$2,1,-1)),"")</f>
        <v/>
      </c>
      <c r="H620" s="34" t="s">
        <v>678</v>
      </c>
      <c r="I620" s="45"/>
      <c r="J620" s="46"/>
      <c r="K620" s="46"/>
      <c r="L620" s="47"/>
      <c r="M620" s="47"/>
      <c r="N620" s="54"/>
      <c r="O620" s="49"/>
      <c r="P620" s="50"/>
      <c r="Q620" s="51"/>
      <c r="R620" s="51"/>
      <c r="S620" s="51"/>
      <c r="T620" s="51"/>
      <c r="U620" s="55"/>
      <c r="V620" s="53" t="str">
        <f t="shared" si="60"/>
        <v/>
      </c>
      <c r="W620" s="44"/>
      <c r="X620" t="s">
        <v>28</v>
      </c>
    </row>
    <row r="621" spans="2:24">
      <c r="B621" s="31" t="str">
        <f t="shared" si="61"/>
        <v/>
      </c>
      <c r="C621" s="31" t="str">
        <f t="shared" si="62"/>
        <v/>
      </c>
      <c r="D621" s="31" t="str">
        <f t="shared" si="57"/>
        <v>Y</v>
      </c>
      <c r="E621" s="31">
        <f t="shared" si="58"/>
        <v>0</v>
      </c>
      <c r="F621" s="32" t="str">
        <f t="shared" si="59"/>
        <v/>
      </c>
      <c r="G621" s="33" t="str">
        <f ca="1">IF(OR(P621=$N$2,P621=$N$3),IF(F621=ReleaseProgress!$G$2,0,IF(F621&gt;ReleaseProgress!$G$2,1,-1)),"")</f>
        <v/>
      </c>
      <c r="H621" s="34" t="s">
        <v>679</v>
      </c>
      <c r="I621" s="45"/>
      <c r="J621" s="46"/>
      <c r="K621" s="46"/>
      <c r="L621" s="47"/>
      <c r="M621" s="47"/>
      <c r="N621" s="54"/>
      <c r="O621" s="49"/>
      <c r="P621" s="50"/>
      <c r="Q621" s="51"/>
      <c r="R621" s="51"/>
      <c r="S621" s="51"/>
      <c r="T621" s="51"/>
      <c r="U621" s="55"/>
      <c r="V621" s="53" t="str">
        <f t="shared" si="60"/>
        <v/>
      </c>
      <c r="W621" s="44"/>
      <c r="X621" t="s">
        <v>28</v>
      </c>
    </row>
    <row r="622" spans="2:24">
      <c r="B622" s="31" t="str">
        <f t="shared" si="61"/>
        <v/>
      </c>
      <c r="C622" s="31" t="str">
        <f t="shared" si="62"/>
        <v/>
      </c>
      <c r="D622" s="31" t="str">
        <f t="shared" si="57"/>
        <v>Y</v>
      </c>
      <c r="E622" s="31">
        <f t="shared" si="58"/>
        <v>0</v>
      </c>
      <c r="F622" s="32" t="str">
        <f t="shared" si="59"/>
        <v/>
      </c>
      <c r="G622" s="33" t="str">
        <f ca="1">IF(OR(P622=$N$2,P622=$N$3),IF(F622=ReleaseProgress!$G$2,0,IF(F622&gt;ReleaseProgress!$G$2,1,-1)),"")</f>
        <v/>
      </c>
      <c r="H622" s="34" t="s">
        <v>680</v>
      </c>
      <c r="I622" s="45"/>
      <c r="J622" s="46"/>
      <c r="K622" s="46"/>
      <c r="L622" s="47"/>
      <c r="M622" s="47"/>
      <c r="N622" s="54"/>
      <c r="O622" s="49"/>
      <c r="P622" s="50"/>
      <c r="Q622" s="51"/>
      <c r="R622" s="51"/>
      <c r="S622" s="51"/>
      <c r="T622" s="51"/>
      <c r="U622" s="55"/>
      <c r="V622" s="53" t="str">
        <f t="shared" si="60"/>
        <v/>
      </c>
      <c r="W622" s="44"/>
      <c r="X622" t="s">
        <v>28</v>
      </c>
    </row>
    <row r="623" spans="2:24">
      <c r="B623" s="31" t="str">
        <f t="shared" si="61"/>
        <v/>
      </c>
      <c r="C623" s="31" t="str">
        <f t="shared" si="62"/>
        <v/>
      </c>
      <c r="D623" s="31" t="str">
        <f t="shared" si="57"/>
        <v>Y</v>
      </c>
      <c r="E623" s="31">
        <f t="shared" si="58"/>
        <v>0</v>
      </c>
      <c r="F623" s="32" t="str">
        <f t="shared" si="59"/>
        <v/>
      </c>
      <c r="G623" s="33" t="str">
        <f ca="1">IF(OR(P623=$N$2,P623=$N$3),IF(F623=ReleaseProgress!$G$2,0,IF(F623&gt;ReleaseProgress!$G$2,1,-1)),"")</f>
        <v/>
      </c>
      <c r="H623" s="34" t="s">
        <v>681</v>
      </c>
      <c r="I623" s="45"/>
      <c r="J623" s="46"/>
      <c r="K623" s="46"/>
      <c r="L623" s="47"/>
      <c r="M623" s="47"/>
      <c r="N623" s="54"/>
      <c r="O623" s="49"/>
      <c r="P623" s="50"/>
      <c r="Q623" s="51"/>
      <c r="R623" s="51"/>
      <c r="S623" s="51"/>
      <c r="T623" s="51"/>
      <c r="U623" s="55"/>
      <c r="V623" s="53" t="str">
        <f t="shared" si="60"/>
        <v/>
      </c>
      <c r="W623" s="44"/>
      <c r="X623" t="s">
        <v>28</v>
      </c>
    </row>
    <row r="624" spans="2:24">
      <c r="B624" s="31" t="str">
        <f t="shared" si="61"/>
        <v/>
      </c>
      <c r="C624" s="31" t="str">
        <f t="shared" si="62"/>
        <v/>
      </c>
      <c r="D624" s="31" t="str">
        <f t="shared" si="57"/>
        <v>Y</v>
      </c>
      <c r="E624" s="31">
        <f t="shared" si="58"/>
        <v>0</v>
      </c>
      <c r="F624" s="32" t="str">
        <f t="shared" si="59"/>
        <v/>
      </c>
      <c r="G624" s="33" t="str">
        <f ca="1">IF(OR(P624=$N$2,P624=$N$3),IF(F624=ReleaseProgress!$G$2,0,IF(F624&gt;ReleaseProgress!$G$2,1,-1)),"")</f>
        <v/>
      </c>
      <c r="H624" s="34" t="s">
        <v>682</v>
      </c>
      <c r="I624" s="45"/>
      <c r="J624" s="46"/>
      <c r="K624" s="46"/>
      <c r="L624" s="47"/>
      <c r="M624" s="47"/>
      <c r="N624" s="54"/>
      <c r="O624" s="49"/>
      <c r="P624" s="50"/>
      <c r="Q624" s="51"/>
      <c r="R624" s="51"/>
      <c r="S624" s="51"/>
      <c r="T624" s="51"/>
      <c r="U624" s="55"/>
      <c r="V624" s="53" t="str">
        <f t="shared" si="60"/>
        <v/>
      </c>
      <c r="W624" s="44"/>
      <c r="X624" t="s">
        <v>28</v>
      </c>
    </row>
    <row r="625" spans="2:24">
      <c r="B625" s="31" t="str">
        <f t="shared" si="61"/>
        <v/>
      </c>
      <c r="C625" s="31" t="str">
        <f t="shared" si="62"/>
        <v/>
      </c>
      <c r="D625" s="31" t="str">
        <f t="shared" si="57"/>
        <v>Y</v>
      </c>
      <c r="E625" s="31">
        <f t="shared" si="58"/>
        <v>0</v>
      </c>
      <c r="F625" s="32" t="str">
        <f t="shared" si="59"/>
        <v/>
      </c>
      <c r="G625" s="33" t="str">
        <f ca="1">IF(OR(P625=$N$2,P625=$N$3),IF(F625=ReleaseProgress!$G$2,0,IF(F625&gt;ReleaseProgress!$G$2,1,-1)),"")</f>
        <v/>
      </c>
      <c r="H625" s="34" t="s">
        <v>683</v>
      </c>
      <c r="I625" s="45"/>
      <c r="J625" s="46"/>
      <c r="K625" s="46"/>
      <c r="L625" s="47"/>
      <c r="M625" s="47"/>
      <c r="N625" s="54"/>
      <c r="O625" s="49"/>
      <c r="P625" s="50"/>
      <c r="Q625" s="51"/>
      <c r="R625" s="51"/>
      <c r="S625" s="51"/>
      <c r="T625" s="51"/>
      <c r="U625" s="55"/>
      <c r="V625" s="53" t="str">
        <f t="shared" si="60"/>
        <v/>
      </c>
      <c r="W625" s="44"/>
      <c r="X625" t="s">
        <v>28</v>
      </c>
    </row>
    <row r="626" spans="2:24">
      <c r="B626" s="31" t="str">
        <f t="shared" si="61"/>
        <v/>
      </c>
      <c r="C626" s="31" t="str">
        <f t="shared" si="62"/>
        <v/>
      </c>
      <c r="D626" s="31" t="str">
        <f t="shared" si="57"/>
        <v>Y</v>
      </c>
      <c r="E626" s="31">
        <f t="shared" si="58"/>
        <v>0</v>
      </c>
      <c r="F626" s="32" t="str">
        <f t="shared" si="59"/>
        <v/>
      </c>
      <c r="G626" s="33" t="str">
        <f ca="1">IF(OR(P626=$N$2,P626=$N$3),IF(F626=ReleaseProgress!$G$2,0,IF(F626&gt;ReleaseProgress!$G$2,1,-1)),"")</f>
        <v/>
      </c>
      <c r="H626" s="34" t="s">
        <v>684</v>
      </c>
      <c r="I626" s="45"/>
      <c r="J626" s="46"/>
      <c r="K626" s="46"/>
      <c r="L626" s="47"/>
      <c r="M626" s="47"/>
      <c r="N626" s="54"/>
      <c r="O626" s="49"/>
      <c r="P626" s="50"/>
      <c r="Q626" s="51"/>
      <c r="R626" s="51"/>
      <c r="S626" s="51"/>
      <c r="T626" s="51"/>
      <c r="U626" s="55"/>
      <c r="V626" s="53" t="str">
        <f t="shared" si="60"/>
        <v/>
      </c>
      <c r="W626" s="44"/>
      <c r="X626" t="s">
        <v>28</v>
      </c>
    </row>
    <row r="627" spans="2:24">
      <c r="B627" s="31" t="str">
        <f t="shared" si="61"/>
        <v/>
      </c>
      <c r="C627" s="31" t="str">
        <f t="shared" si="62"/>
        <v/>
      </c>
      <c r="D627" s="31" t="str">
        <f t="shared" si="57"/>
        <v>Y</v>
      </c>
      <c r="E627" s="31">
        <f t="shared" si="58"/>
        <v>0</v>
      </c>
      <c r="F627" s="32" t="str">
        <f t="shared" si="59"/>
        <v/>
      </c>
      <c r="G627" s="33" t="str">
        <f ca="1">IF(OR(P627=$N$2,P627=$N$3),IF(F627=ReleaseProgress!$G$2,0,IF(F627&gt;ReleaseProgress!$G$2,1,-1)),"")</f>
        <v/>
      </c>
      <c r="H627" s="34" t="s">
        <v>685</v>
      </c>
      <c r="I627" s="45"/>
      <c r="J627" s="46"/>
      <c r="K627" s="46"/>
      <c r="L627" s="47"/>
      <c r="M627" s="47"/>
      <c r="N627" s="54"/>
      <c r="O627" s="49"/>
      <c r="P627" s="50"/>
      <c r="Q627" s="51"/>
      <c r="R627" s="51"/>
      <c r="S627" s="51"/>
      <c r="T627" s="51"/>
      <c r="U627" s="55"/>
      <c r="V627" s="53" t="str">
        <f t="shared" si="60"/>
        <v/>
      </c>
      <c r="W627" s="44"/>
      <c r="X627" t="s">
        <v>28</v>
      </c>
    </row>
    <row r="628" spans="2:24">
      <c r="B628" s="31" t="str">
        <f t="shared" si="61"/>
        <v/>
      </c>
      <c r="C628" s="31" t="str">
        <f t="shared" si="62"/>
        <v/>
      </c>
      <c r="D628" s="31" t="str">
        <f t="shared" si="57"/>
        <v>Y</v>
      </c>
      <c r="E628" s="31">
        <f t="shared" si="58"/>
        <v>0</v>
      </c>
      <c r="F628" s="32" t="str">
        <f t="shared" si="59"/>
        <v/>
      </c>
      <c r="G628" s="33" t="str">
        <f ca="1">IF(OR(P628=$N$2,P628=$N$3),IF(F628=ReleaseProgress!$G$2,0,IF(F628&gt;ReleaseProgress!$G$2,1,-1)),"")</f>
        <v/>
      </c>
      <c r="H628" s="34" t="s">
        <v>686</v>
      </c>
      <c r="I628" s="45"/>
      <c r="J628" s="46"/>
      <c r="K628" s="46"/>
      <c r="L628" s="47"/>
      <c r="M628" s="47"/>
      <c r="N628" s="54"/>
      <c r="O628" s="49"/>
      <c r="P628" s="50"/>
      <c r="Q628" s="51"/>
      <c r="R628" s="51"/>
      <c r="S628" s="51"/>
      <c r="T628" s="51"/>
      <c r="U628" s="55"/>
      <c r="V628" s="53" t="str">
        <f t="shared" si="60"/>
        <v/>
      </c>
      <c r="W628" s="44"/>
      <c r="X628" t="s">
        <v>28</v>
      </c>
    </row>
    <row r="629" spans="2:24">
      <c r="B629" s="31" t="str">
        <f t="shared" si="61"/>
        <v/>
      </c>
      <c r="C629" s="31" t="str">
        <f t="shared" si="62"/>
        <v/>
      </c>
      <c r="D629" s="31" t="str">
        <f t="shared" si="57"/>
        <v>Y</v>
      </c>
      <c r="E629" s="31">
        <f t="shared" si="58"/>
        <v>0</v>
      </c>
      <c r="F629" s="32" t="str">
        <f t="shared" si="59"/>
        <v/>
      </c>
      <c r="G629" s="33" t="str">
        <f ca="1">IF(OR(P629=$N$2,P629=$N$3),IF(F629=ReleaseProgress!$G$2,0,IF(F629&gt;ReleaseProgress!$G$2,1,-1)),"")</f>
        <v/>
      </c>
      <c r="H629" s="34" t="s">
        <v>687</v>
      </c>
      <c r="I629" s="45"/>
      <c r="J629" s="46"/>
      <c r="K629" s="46"/>
      <c r="L629" s="47"/>
      <c r="M629" s="47"/>
      <c r="N629" s="54"/>
      <c r="O629" s="49"/>
      <c r="P629" s="50"/>
      <c r="Q629" s="51"/>
      <c r="R629" s="51"/>
      <c r="S629" s="51"/>
      <c r="T629" s="51"/>
      <c r="U629" s="55"/>
      <c r="V629" s="53" t="str">
        <f t="shared" si="60"/>
        <v/>
      </c>
      <c r="W629" s="44"/>
      <c r="X629" t="s">
        <v>28</v>
      </c>
    </row>
    <row r="630" spans="2:24">
      <c r="B630" s="31" t="str">
        <f t="shared" si="61"/>
        <v/>
      </c>
      <c r="C630" s="31" t="str">
        <f t="shared" si="62"/>
        <v/>
      </c>
      <c r="D630" s="31" t="str">
        <f t="shared" si="57"/>
        <v>Y</v>
      </c>
      <c r="E630" s="31">
        <f t="shared" si="58"/>
        <v>0</v>
      </c>
      <c r="F630" s="32" t="str">
        <f t="shared" si="59"/>
        <v/>
      </c>
      <c r="G630" s="33" t="str">
        <f ca="1">IF(OR(P630=$N$2,P630=$N$3),IF(F630=ReleaseProgress!$G$2,0,IF(F630&gt;ReleaseProgress!$G$2,1,-1)),"")</f>
        <v/>
      </c>
      <c r="H630" s="34" t="s">
        <v>688</v>
      </c>
      <c r="I630" s="45"/>
      <c r="J630" s="46"/>
      <c r="K630" s="46"/>
      <c r="L630" s="47"/>
      <c r="M630" s="47"/>
      <c r="N630" s="54"/>
      <c r="O630" s="49"/>
      <c r="P630" s="50"/>
      <c r="Q630" s="51"/>
      <c r="R630" s="51"/>
      <c r="S630" s="51"/>
      <c r="T630" s="51"/>
      <c r="U630" s="55"/>
      <c r="V630" s="53" t="str">
        <f t="shared" si="60"/>
        <v/>
      </c>
      <c r="W630" s="44"/>
      <c r="X630" t="s">
        <v>28</v>
      </c>
    </row>
    <row r="631" spans="2:24">
      <c r="B631" s="31" t="str">
        <f t="shared" si="61"/>
        <v/>
      </c>
      <c r="C631" s="31" t="str">
        <f t="shared" si="62"/>
        <v/>
      </c>
      <c r="D631" s="31" t="str">
        <f t="shared" si="57"/>
        <v>Y</v>
      </c>
      <c r="E631" s="31">
        <f t="shared" si="58"/>
        <v>0</v>
      </c>
      <c r="F631" s="32" t="str">
        <f t="shared" si="59"/>
        <v/>
      </c>
      <c r="G631" s="33" t="str">
        <f ca="1">IF(OR(P631=$N$2,P631=$N$3),IF(F631=ReleaseProgress!$G$2,0,IF(F631&gt;ReleaseProgress!$G$2,1,-1)),"")</f>
        <v/>
      </c>
      <c r="H631" s="34" t="s">
        <v>689</v>
      </c>
      <c r="I631" s="45"/>
      <c r="J631" s="46"/>
      <c r="K631" s="46"/>
      <c r="L631" s="47"/>
      <c r="M631" s="47"/>
      <c r="N631" s="54"/>
      <c r="O631" s="49"/>
      <c r="P631" s="50"/>
      <c r="Q631" s="51"/>
      <c r="R631" s="51"/>
      <c r="S631" s="51"/>
      <c r="T631" s="51"/>
      <c r="U631" s="55"/>
      <c r="V631" s="53" t="str">
        <f t="shared" si="60"/>
        <v/>
      </c>
      <c r="W631" s="44"/>
      <c r="X631" t="s">
        <v>28</v>
      </c>
    </row>
    <row r="632" spans="2:24">
      <c r="B632" s="31" t="str">
        <f t="shared" si="61"/>
        <v/>
      </c>
      <c r="C632" s="31" t="str">
        <f t="shared" si="62"/>
        <v/>
      </c>
      <c r="D632" s="31" t="str">
        <f t="shared" si="57"/>
        <v>Y</v>
      </c>
      <c r="E632" s="31">
        <f t="shared" si="58"/>
        <v>0</v>
      </c>
      <c r="F632" s="32" t="str">
        <f t="shared" si="59"/>
        <v/>
      </c>
      <c r="G632" s="33" t="str">
        <f ca="1">IF(OR(P632=$N$2,P632=$N$3),IF(F632=ReleaseProgress!$G$2,0,IF(F632&gt;ReleaseProgress!$G$2,1,-1)),"")</f>
        <v/>
      </c>
      <c r="H632" s="34" t="s">
        <v>690</v>
      </c>
      <c r="I632" s="45"/>
      <c r="J632" s="46"/>
      <c r="K632" s="46"/>
      <c r="L632" s="47"/>
      <c r="M632" s="47"/>
      <c r="N632" s="54"/>
      <c r="O632" s="49"/>
      <c r="P632" s="50"/>
      <c r="Q632" s="51"/>
      <c r="R632" s="51"/>
      <c r="S632" s="51"/>
      <c r="T632" s="51"/>
      <c r="U632" s="55"/>
      <c r="V632" s="53" t="str">
        <f t="shared" si="60"/>
        <v/>
      </c>
      <c r="W632" s="44"/>
      <c r="X632" t="s">
        <v>28</v>
      </c>
    </row>
    <row r="633" spans="2:24">
      <c r="B633" s="31" t="str">
        <f t="shared" si="61"/>
        <v/>
      </c>
      <c r="C633" s="31" t="str">
        <f t="shared" si="62"/>
        <v/>
      </c>
      <c r="D633" s="31" t="str">
        <f t="shared" si="57"/>
        <v>Y</v>
      </c>
      <c r="E633" s="31">
        <f t="shared" si="58"/>
        <v>0</v>
      </c>
      <c r="F633" s="32" t="str">
        <f t="shared" si="59"/>
        <v/>
      </c>
      <c r="G633" s="33" t="str">
        <f ca="1">IF(OR(P633=$N$2,P633=$N$3),IF(F633=ReleaseProgress!$G$2,0,IF(F633&gt;ReleaseProgress!$G$2,1,-1)),"")</f>
        <v/>
      </c>
      <c r="H633" s="34" t="s">
        <v>691</v>
      </c>
      <c r="I633" s="45"/>
      <c r="J633" s="46"/>
      <c r="K633" s="46"/>
      <c r="L633" s="47"/>
      <c r="M633" s="47"/>
      <c r="N633" s="54"/>
      <c r="O633" s="49"/>
      <c r="P633" s="50"/>
      <c r="Q633" s="51"/>
      <c r="R633" s="51"/>
      <c r="S633" s="51"/>
      <c r="T633" s="51"/>
      <c r="U633" s="55"/>
      <c r="V633" s="53" t="str">
        <f t="shared" si="60"/>
        <v/>
      </c>
      <c r="W633" s="44"/>
      <c r="X633" t="s">
        <v>28</v>
      </c>
    </row>
    <row r="634" spans="2:24">
      <c r="B634" s="31" t="str">
        <f t="shared" si="61"/>
        <v/>
      </c>
      <c r="C634" s="31" t="str">
        <f t="shared" si="62"/>
        <v/>
      </c>
      <c r="D634" s="31" t="str">
        <f t="shared" si="57"/>
        <v>Y</v>
      </c>
      <c r="E634" s="31">
        <f t="shared" si="58"/>
        <v>0</v>
      </c>
      <c r="F634" s="32" t="str">
        <f t="shared" si="59"/>
        <v/>
      </c>
      <c r="G634" s="33" t="str">
        <f ca="1">IF(OR(P634=$N$2,P634=$N$3),IF(F634=ReleaseProgress!$G$2,0,IF(F634&gt;ReleaseProgress!$G$2,1,-1)),"")</f>
        <v/>
      </c>
      <c r="H634" s="34" t="s">
        <v>692</v>
      </c>
      <c r="I634" s="45"/>
      <c r="J634" s="46"/>
      <c r="K634" s="46"/>
      <c r="L634" s="47"/>
      <c r="M634" s="47"/>
      <c r="N634" s="54"/>
      <c r="O634" s="49"/>
      <c r="P634" s="50"/>
      <c r="Q634" s="51"/>
      <c r="R634" s="51"/>
      <c r="S634" s="51"/>
      <c r="T634" s="51"/>
      <c r="U634" s="55"/>
      <c r="V634" s="53" t="str">
        <f t="shared" si="60"/>
        <v/>
      </c>
      <c r="W634" s="44"/>
      <c r="X634" t="s">
        <v>28</v>
      </c>
    </row>
    <row r="635" spans="2:24">
      <c r="B635" s="31" t="str">
        <f t="shared" si="61"/>
        <v/>
      </c>
      <c r="C635" s="31" t="str">
        <f t="shared" si="62"/>
        <v/>
      </c>
      <c r="D635" s="31" t="str">
        <f t="shared" si="57"/>
        <v>Y</v>
      </c>
      <c r="E635" s="31">
        <f t="shared" si="58"/>
        <v>0</v>
      </c>
      <c r="F635" s="32" t="str">
        <f t="shared" si="59"/>
        <v/>
      </c>
      <c r="G635" s="33" t="str">
        <f ca="1">IF(OR(P635=$N$2,P635=$N$3),IF(F635=ReleaseProgress!$G$2,0,IF(F635&gt;ReleaseProgress!$G$2,1,-1)),"")</f>
        <v/>
      </c>
      <c r="H635" s="34" t="s">
        <v>693</v>
      </c>
      <c r="I635" s="45"/>
      <c r="J635" s="46"/>
      <c r="K635" s="46"/>
      <c r="L635" s="47"/>
      <c r="M635" s="47"/>
      <c r="N635" s="54"/>
      <c r="O635" s="49"/>
      <c r="P635" s="50"/>
      <c r="Q635" s="51"/>
      <c r="R635" s="51"/>
      <c r="S635" s="51"/>
      <c r="T635" s="51"/>
      <c r="U635" s="55"/>
      <c r="V635" s="53" t="str">
        <f t="shared" si="60"/>
        <v/>
      </c>
      <c r="W635" s="44"/>
      <c r="X635" t="s">
        <v>28</v>
      </c>
    </row>
    <row r="636" spans="2:24">
      <c r="B636" s="31" t="str">
        <f t="shared" si="61"/>
        <v/>
      </c>
      <c r="C636" s="31" t="str">
        <f t="shared" si="62"/>
        <v/>
      </c>
      <c r="D636" s="31" t="str">
        <f t="shared" si="57"/>
        <v>Y</v>
      </c>
      <c r="E636" s="31">
        <f t="shared" si="58"/>
        <v>0</v>
      </c>
      <c r="F636" s="32" t="str">
        <f t="shared" si="59"/>
        <v/>
      </c>
      <c r="G636" s="33" t="str">
        <f ca="1">IF(OR(P636=$N$2,P636=$N$3),IF(F636=ReleaseProgress!$G$2,0,IF(F636&gt;ReleaseProgress!$G$2,1,-1)),"")</f>
        <v/>
      </c>
      <c r="H636" s="34" t="s">
        <v>694</v>
      </c>
      <c r="I636" s="45"/>
      <c r="J636" s="46"/>
      <c r="K636" s="46"/>
      <c r="L636" s="47"/>
      <c r="M636" s="47"/>
      <c r="N636" s="54"/>
      <c r="O636" s="49"/>
      <c r="P636" s="50"/>
      <c r="Q636" s="51"/>
      <c r="R636" s="51"/>
      <c r="S636" s="51"/>
      <c r="T636" s="51"/>
      <c r="U636" s="55"/>
      <c r="V636" s="53" t="str">
        <f t="shared" si="60"/>
        <v/>
      </c>
      <c r="W636" s="44"/>
      <c r="X636" t="s">
        <v>28</v>
      </c>
    </row>
    <row r="637" spans="2:24">
      <c r="B637" s="31" t="str">
        <f t="shared" si="61"/>
        <v/>
      </c>
      <c r="C637" s="31" t="str">
        <f t="shared" si="62"/>
        <v/>
      </c>
      <c r="D637" s="31" t="str">
        <f t="shared" si="57"/>
        <v>Y</v>
      </c>
      <c r="E637" s="31">
        <f t="shared" si="58"/>
        <v>0</v>
      </c>
      <c r="F637" s="32" t="str">
        <f t="shared" si="59"/>
        <v/>
      </c>
      <c r="G637" s="33" t="str">
        <f ca="1">IF(OR(P637=$N$2,P637=$N$3),IF(F637=ReleaseProgress!$G$2,0,IF(F637&gt;ReleaseProgress!$G$2,1,-1)),"")</f>
        <v/>
      </c>
      <c r="H637" s="34" t="s">
        <v>695</v>
      </c>
      <c r="I637" s="45"/>
      <c r="J637" s="46"/>
      <c r="K637" s="46"/>
      <c r="L637" s="47"/>
      <c r="M637" s="47"/>
      <c r="N637" s="54"/>
      <c r="O637" s="49"/>
      <c r="P637" s="50"/>
      <c r="Q637" s="51"/>
      <c r="R637" s="51"/>
      <c r="S637" s="51"/>
      <c r="T637" s="51"/>
      <c r="U637" s="55"/>
      <c r="V637" s="53" t="str">
        <f t="shared" si="60"/>
        <v/>
      </c>
      <c r="W637" s="44"/>
      <c r="X637" t="s">
        <v>28</v>
      </c>
    </row>
    <row r="638" spans="2:24">
      <c r="B638" s="31" t="str">
        <f t="shared" si="61"/>
        <v/>
      </c>
      <c r="C638" s="31" t="str">
        <f t="shared" si="62"/>
        <v/>
      </c>
      <c r="D638" s="31" t="str">
        <f t="shared" si="57"/>
        <v>Y</v>
      </c>
      <c r="E638" s="31">
        <f t="shared" si="58"/>
        <v>0</v>
      </c>
      <c r="F638" s="32" t="str">
        <f t="shared" si="59"/>
        <v/>
      </c>
      <c r="G638" s="33" t="str">
        <f ca="1">IF(OR(P638=$N$2,P638=$N$3),IF(F638=ReleaseProgress!$G$2,0,IF(F638&gt;ReleaseProgress!$G$2,1,-1)),"")</f>
        <v/>
      </c>
      <c r="H638" s="34" t="s">
        <v>696</v>
      </c>
      <c r="I638" s="45"/>
      <c r="J638" s="46"/>
      <c r="K638" s="46"/>
      <c r="L638" s="47"/>
      <c r="M638" s="47"/>
      <c r="N638" s="54"/>
      <c r="O638" s="49"/>
      <c r="P638" s="50"/>
      <c r="Q638" s="51"/>
      <c r="R638" s="51"/>
      <c r="S638" s="51"/>
      <c r="T638" s="51"/>
      <c r="U638" s="55"/>
      <c r="V638" s="53" t="str">
        <f t="shared" si="60"/>
        <v/>
      </c>
      <c r="W638" s="44"/>
      <c r="X638" t="s">
        <v>28</v>
      </c>
    </row>
    <row r="639" spans="2:24">
      <c r="B639" s="31" t="str">
        <f t="shared" si="61"/>
        <v/>
      </c>
      <c r="C639" s="31" t="str">
        <f t="shared" si="62"/>
        <v/>
      </c>
      <c r="D639" s="31" t="str">
        <f t="shared" si="57"/>
        <v>Y</v>
      </c>
      <c r="E639" s="31">
        <f t="shared" si="58"/>
        <v>0</v>
      </c>
      <c r="F639" s="32" t="str">
        <f t="shared" si="59"/>
        <v/>
      </c>
      <c r="G639" s="33" t="str">
        <f ca="1">IF(OR(P639=$N$2,P639=$N$3),IF(F639=ReleaseProgress!$G$2,0,IF(F639&gt;ReleaseProgress!$G$2,1,-1)),"")</f>
        <v/>
      </c>
      <c r="H639" s="34" t="s">
        <v>697</v>
      </c>
      <c r="I639" s="45"/>
      <c r="J639" s="46"/>
      <c r="K639" s="46"/>
      <c r="L639" s="47"/>
      <c r="M639" s="47"/>
      <c r="N639" s="54"/>
      <c r="O639" s="49"/>
      <c r="P639" s="50"/>
      <c r="Q639" s="51"/>
      <c r="R639" s="51"/>
      <c r="S639" s="51"/>
      <c r="T639" s="51"/>
      <c r="U639" s="55"/>
      <c r="V639" s="53" t="str">
        <f t="shared" si="60"/>
        <v/>
      </c>
      <c r="W639" s="44"/>
      <c r="X639" t="s">
        <v>28</v>
      </c>
    </row>
    <row r="640" spans="2:24">
      <c r="B640" s="31" t="str">
        <f t="shared" si="61"/>
        <v/>
      </c>
      <c r="C640" s="31" t="str">
        <f t="shared" si="62"/>
        <v/>
      </c>
      <c r="D640" s="31" t="str">
        <f t="shared" si="57"/>
        <v>Y</v>
      </c>
      <c r="E640" s="31">
        <f t="shared" si="58"/>
        <v>0</v>
      </c>
      <c r="F640" s="32" t="str">
        <f t="shared" si="59"/>
        <v/>
      </c>
      <c r="G640" s="33" t="str">
        <f ca="1">IF(OR(P640=$N$2,P640=$N$3),IF(F640=ReleaseProgress!$G$2,0,IF(F640&gt;ReleaseProgress!$G$2,1,-1)),"")</f>
        <v/>
      </c>
      <c r="H640" s="34" t="s">
        <v>698</v>
      </c>
      <c r="I640" s="45"/>
      <c r="J640" s="46"/>
      <c r="K640" s="46"/>
      <c r="L640" s="47"/>
      <c r="M640" s="47"/>
      <c r="N640" s="54"/>
      <c r="O640" s="49"/>
      <c r="P640" s="50"/>
      <c r="Q640" s="51"/>
      <c r="R640" s="51"/>
      <c r="S640" s="51"/>
      <c r="T640" s="51"/>
      <c r="U640" s="55"/>
      <c r="V640" s="53" t="str">
        <f t="shared" si="60"/>
        <v/>
      </c>
      <c r="W640" s="44"/>
      <c r="X640" t="s">
        <v>28</v>
      </c>
    </row>
    <row r="641" spans="2:24">
      <c r="B641" s="31" t="str">
        <f t="shared" si="61"/>
        <v/>
      </c>
      <c r="C641" s="31" t="str">
        <f t="shared" si="62"/>
        <v/>
      </c>
      <c r="D641" s="31" t="str">
        <f t="shared" si="57"/>
        <v>Y</v>
      </c>
      <c r="E641" s="31">
        <f t="shared" si="58"/>
        <v>0</v>
      </c>
      <c r="F641" s="32" t="str">
        <f t="shared" si="59"/>
        <v/>
      </c>
      <c r="G641" s="33" t="str">
        <f ca="1">IF(OR(P641=$N$2,P641=$N$3),IF(F641=ReleaseProgress!$G$2,0,IF(F641&gt;ReleaseProgress!$G$2,1,-1)),"")</f>
        <v/>
      </c>
      <c r="H641" s="34" t="s">
        <v>699</v>
      </c>
      <c r="I641" s="45"/>
      <c r="J641" s="46"/>
      <c r="K641" s="46"/>
      <c r="L641" s="47"/>
      <c r="M641" s="47"/>
      <c r="N641" s="54"/>
      <c r="O641" s="49"/>
      <c r="P641" s="50"/>
      <c r="Q641" s="51"/>
      <c r="R641" s="51"/>
      <c r="S641" s="51"/>
      <c r="T641" s="51"/>
      <c r="U641" s="55"/>
      <c r="V641" s="53" t="str">
        <f t="shared" si="60"/>
        <v/>
      </c>
      <c r="W641" s="44"/>
      <c r="X641" t="s">
        <v>28</v>
      </c>
    </row>
    <row r="642" spans="2:24">
      <c r="B642" s="31" t="str">
        <f t="shared" si="61"/>
        <v/>
      </c>
      <c r="C642" s="31" t="str">
        <f t="shared" si="62"/>
        <v/>
      </c>
      <c r="D642" s="31" t="str">
        <f t="shared" si="57"/>
        <v>Y</v>
      </c>
      <c r="E642" s="31">
        <f t="shared" si="58"/>
        <v>0</v>
      </c>
      <c r="F642" s="32" t="str">
        <f t="shared" si="59"/>
        <v/>
      </c>
      <c r="G642" s="33" t="str">
        <f ca="1">IF(OR(P642=$N$2,P642=$N$3),IF(F642=ReleaseProgress!$G$2,0,IF(F642&gt;ReleaseProgress!$G$2,1,-1)),"")</f>
        <v/>
      </c>
      <c r="H642" s="34" t="s">
        <v>700</v>
      </c>
      <c r="I642" s="45"/>
      <c r="J642" s="46"/>
      <c r="K642" s="46"/>
      <c r="L642" s="47"/>
      <c r="M642" s="47"/>
      <c r="N642" s="54"/>
      <c r="O642" s="49"/>
      <c r="P642" s="50"/>
      <c r="Q642" s="51"/>
      <c r="R642" s="51"/>
      <c r="S642" s="51"/>
      <c r="T642" s="51"/>
      <c r="U642" s="55"/>
      <c r="V642" s="53" t="str">
        <f t="shared" si="60"/>
        <v/>
      </c>
      <c r="W642" s="44"/>
      <c r="X642" t="s">
        <v>28</v>
      </c>
    </row>
    <row r="643" spans="2:24">
      <c r="B643" s="31" t="str">
        <f t="shared" si="61"/>
        <v/>
      </c>
      <c r="C643" s="31" t="str">
        <f t="shared" si="62"/>
        <v/>
      </c>
      <c r="D643" s="31" t="str">
        <f t="shared" si="57"/>
        <v>Y</v>
      </c>
      <c r="E643" s="31">
        <f t="shared" si="58"/>
        <v>0</v>
      </c>
      <c r="F643" s="32" t="str">
        <f t="shared" si="59"/>
        <v/>
      </c>
      <c r="G643" s="33" t="str">
        <f ca="1">IF(OR(P643=$N$2,P643=$N$3),IF(F643=ReleaseProgress!$G$2,0,IF(F643&gt;ReleaseProgress!$G$2,1,-1)),"")</f>
        <v/>
      </c>
      <c r="H643" s="34" t="s">
        <v>701</v>
      </c>
      <c r="I643" s="45"/>
      <c r="J643" s="46"/>
      <c r="K643" s="46"/>
      <c r="L643" s="47"/>
      <c r="M643" s="47"/>
      <c r="N643" s="54"/>
      <c r="O643" s="49"/>
      <c r="P643" s="50"/>
      <c r="Q643" s="51"/>
      <c r="R643" s="51"/>
      <c r="S643" s="51"/>
      <c r="T643" s="51"/>
      <c r="U643" s="55"/>
      <c r="V643" s="53" t="str">
        <f t="shared" si="60"/>
        <v/>
      </c>
      <c r="W643" s="44"/>
      <c r="X643" t="s">
        <v>28</v>
      </c>
    </row>
    <row r="644" spans="2:24">
      <c r="B644" s="31" t="str">
        <f t="shared" si="61"/>
        <v/>
      </c>
      <c r="C644" s="31" t="str">
        <f t="shared" si="62"/>
        <v/>
      </c>
      <c r="D644" s="31" t="str">
        <f t="shared" si="57"/>
        <v>Y</v>
      </c>
      <c r="E644" s="31">
        <f t="shared" si="58"/>
        <v>0</v>
      </c>
      <c r="F644" s="32" t="str">
        <f t="shared" si="59"/>
        <v/>
      </c>
      <c r="G644" s="33" t="str">
        <f ca="1">IF(OR(P644=$N$2,P644=$N$3),IF(F644=ReleaseProgress!$G$2,0,IF(F644&gt;ReleaseProgress!$G$2,1,-1)),"")</f>
        <v/>
      </c>
      <c r="H644" s="34" t="s">
        <v>702</v>
      </c>
      <c r="I644" s="45"/>
      <c r="J644" s="46"/>
      <c r="K644" s="46"/>
      <c r="L644" s="47"/>
      <c r="M644" s="47"/>
      <c r="N644" s="54"/>
      <c r="O644" s="49"/>
      <c r="P644" s="50"/>
      <c r="Q644" s="51"/>
      <c r="R644" s="51"/>
      <c r="S644" s="51"/>
      <c r="T644" s="51"/>
      <c r="U644" s="55"/>
      <c r="V644" s="53" t="str">
        <f t="shared" si="60"/>
        <v/>
      </c>
      <c r="W644" s="44"/>
      <c r="X644" t="s">
        <v>28</v>
      </c>
    </row>
    <row r="645" spans="2:24">
      <c r="B645" s="31" t="str">
        <f t="shared" si="61"/>
        <v/>
      </c>
      <c r="C645" s="31" t="str">
        <f t="shared" si="62"/>
        <v/>
      </c>
      <c r="D645" s="31" t="str">
        <f t="shared" si="57"/>
        <v>Y</v>
      </c>
      <c r="E645" s="31">
        <f t="shared" si="58"/>
        <v>0</v>
      </c>
      <c r="F645" s="32" t="str">
        <f t="shared" si="59"/>
        <v/>
      </c>
      <c r="G645" s="33" t="str">
        <f ca="1">IF(OR(P645=$N$2,P645=$N$3),IF(F645=ReleaseProgress!$G$2,0,IF(F645&gt;ReleaseProgress!$G$2,1,-1)),"")</f>
        <v/>
      </c>
      <c r="H645" s="34" t="s">
        <v>703</v>
      </c>
      <c r="I645" s="45"/>
      <c r="J645" s="46"/>
      <c r="K645" s="46"/>
      <c r="L645" s="47"/>
      <c r="M645" s="47"/>
      <c r="N645" s="54"/>
      <c r="O645" s="49"/>
      <c r="P645" s="50"/>
      <c r="Q645" s="51"/>
      <c r="R645" s="51"/>
      <c r="S645" s="51"/>
      <c r="T645" s="51"/>
      <c r="U645" s="55"/>
      <c r="V645" s="53" t="str">
        <f t="shared" si="60"/>
        <v/>
      </c>
      <c r="W645" s="44"/>
      <c r="X645" t="s">
        <v>28</v>
      </c>
    </row>
    <row r="646" spans="2:24">
      <c r="B646" s="31" t="str">
        <f t="shared" si="61"/>
        <v/>
      </c>
      <c r="C646" s="31" t="str">
        <f t="shared" si="62"/>
        <v/>
      </c>
      <c r="D646" s="31" t="str">
        <f t="shared" si="57"/>
        <v>Y</v>
      </c>
      <c r="E646" s="31">
        <f t="shared" si="58"/>
        <v>0</v>
      </c>
      <c r="F646" s="32" t="str">
        <f t="shared" si="59"/>
        <v/>
      </c>
      <c r="G646" s="33" t="str">
        <f ca="1">IF(OR(P646=$N$2,P646=$N$3),IF(F646=ReleaseProgress!$G$2,0,IF(F646&gt;ReleaseProgress!$G$2,1,-1)),"")</f>
        <v/>
      </c>
      <c r="H646" s="34" t="s">
        <v>704</v>
      </c>
      <c r="I646" s="45"/>
      <c r="J646" s="46"/>
      <c r="K646" s="46"/>
      <c r="L646" s="47"/>
      <c r="M646" s="47"/>
      <c r="N646" s="54"/>
      <c r="O646" s="49"/>
      <c r="P646" s="50"/>
      <c r="Q646" s="51"/>
      <c r="R646" s="51"/>
      <c r="S646" s="51"/>
      <c r="T646" s="51"/>
      <c r="U646" s="55"/>
      <c r="V646" s="53" t="str">
        <f t="shared" si="60"/>
        <v/>
      </c>
      <c r="W646" s="44"/>
      <c r="X646" t="s">
        <v>28</v>
      </c>
    </row>
    <row r="647" spans="2:24">
      <c r="B647" s="31" t="str">
        <f t="shared" si="61"/>
        <v/>
      </c>
      <c r="C647" s="31" t="str">
        <f t="shared" si="62"/>
        <v/>
      </c>
      <c r="D647" s="31" t="str">
        <f t="shared" si="57"/>
        <v>Y</v>
      </c>
      <c r="E647" s="31">
        <f t="shared" si="58"/>
        <v>0</v>
      </c>
      <c r="F647" s="32" t="str">
        <f t="shared" si="59"/>
        <v/>
      </c>
      <c r="G647" s="33" t="str">
        <f ca="1">IF(OR(P647=$N$2,P647=$N$3),IF(F647=ReleaseProgress!$G$2,0,IF(F647&gt;ReleaseProgress!$G$2,1,-1)),"")</f>
        <v/>
      </c>
      <c r="H647" s="34" t="s">
        <v>705</v>
      </c>
      <c r="I647" s="45"/>
      <c r="J647" s="46"/>
      <c r="K647" s="46"/>
      <c r="L647" s="47"/>
      <c r="M647" s="47"/>
      <c r="N647" s="54"/>
      <c r="O647" s="49"/>
      <c r="P647" s="50"/>
      <c r="Q647" s="51"/>
      <c r="R647" s="51"/>
      <c r="S647" s="51"/>
      <c r="T647" s="51"/>
      <c r="U647" s="55"/>
      <c r="V647" s="53" t="str">
        <f t="shared" si="60"/>
        <v/>
      </c>
      <c r="W647" s="44"/>
      <c r="X647" t="s">
        <v>28</v>
      </c>
    </row>
    <row r="648" spans="2:24">
      <c r="B648" s="31" t="str">
        <f t="shared" si="61"/>
        <v/>
      </c>
      <c r="C648" s="31" t="str">
        <f t="shared" si="62"/>
        <v/>
      </c>
      <c r="D648" s="31" t="str">
        <f t="shared" si="57"/>
        <v>Y</v>
      </c>
      <c r="E648" s="31">
        <f t="shared" si="58"/>
        <v>0</v>
      </c>
      <c r="F648" s="32" t="str">
        <f t="shared" si="59"/>
        <v/>
      </c>
      <c r="G648" s="33" t="str">
        <f ca="1">IF(OR(P648=$N$2,P648=$N$3),IF(F648=ReleaseProgress!$G$2,0,IF(F648&gt;ReleaseProgress!$G$2,1,-1)),"")</f>
        <v/>
      </c>
      <c r="H648" s="34" t="s">
        <v>706</v>
      </c>
      <c r="I648" s="45"/>
      <c r="J648" s="46"/>
      <c r="K648" s="46"/>
      <c r="L648" s="47"/>
      <c r="M648" s="47"/>
      <c r="N648" s="54"/>
      <c r="O648" s="49"/>
      <c r="P648" s="50"/>
      <c r="Q648" s="51"/>
      <c r="R648" s="51"/>
      <c r="S648" s="51"/>
      <c r="T648" s="51"/>
      <c r="U648" s="55"/>
      <c r="V648" s="53" t="str">
        <f t="shared" si="60"/>
        <v/>
      </c>
      <c r="W648" s="44"/>
      <c r="X648" t="s">
        <v>28</v>
      </c>
    </row>
    <row r="649" spans="2:24">
      <c r="B649" s="31" t="str">
        <f t="shared" si="61"/>
        <v/>
      </c>
      <c r="C649" s="31" t="str">
        <f t="shared" si="62"/>
        <v/>
      </c>
      <c r="D649" s="31" t="str">
        <f t="shared" si="57"/>
        <v>Y</v>
      </c>
      <c r="E649" s="31">
        <f t="shared" si="58"/>
        <v>0</v>
      </c>
      <c r="F649" s="32" t="str">
        <f t="shared" si="59"/>
        <v/>
      </c>
      <c r="G649" s="33" t="str">
        <f ca="1">IF(OR(P649=$N$2,P649=$N$3),IF(F649=ReleaseProgress!$G$2,0,IF(F649&gt;ReleaseProgress!$G$2,1,-1)),"")</f>
        <v/>
      </c>
      <c r="H649" s="34" t="s">
        <v>707</v>
      </c>
      <c r="I649" s="45"/>
      <c r="J649" s="46"/>
      <c r="K649" s="46"/>
      <c r="L649" s="47"/>
      <c r="M649" s="47"/>
      <c r="N649" s="54"/>
      <c r="O649" s="49"/>
      <c r="P649" s="50"/>
      <c r="Q649" s="51"/>
      <c r="R649" s="51"/>
      <c r="S649" s="51"/>
      <c r="T649" s="51"/>
      <c r="U649" s="55"/>
      <c r="V649" s="53" t="str">
        <f t="shared" si="60"/>
        <v/>
      </c>
      <c r="W649" s="44"/>
      <c r="X649" t="s">
        <v>28</v>
      </c>
    </row>
    <row r="650" spans="2:24">
      <c r="B650" s="31" t="str">
        <f t="shared" si="61"/>
        <v/>
      </c>
      <c r="C650" s="31" t="str">
        <f t="shared" si="62"/>
        <v/>
      </c>
      <c r="D650" s="31" t="str">
        <f t="shared" si="57"/>
        <v>Y</v>
      </c>
      <c r="E650" s="31">
        <f t="shared" si="58"/>
        <v>0</v>
      </c>
      <c r="F650" s="32" t="str">
        <f t="shared" si="59"/>
        <v/>
      </c>
      <c r="G650" s="33" t="str">
        <f ca="1">IF(OR(P650=$N$2,P650=$N$3),IF(F650=ReleaseProgress!$G$2,0,IF(F650&gt;ReleaseProgress!$G$2,1,-1)),"")</f>
        <v/>
      </c>
      <c r="H650" s="34" t="s">
        <v>708</v>
      </c>
      <c r="I650" s="45"/>
      <c r="J650" s="46"/>
      <c r="K650" s="46"/>
      <c r="L650" s="47"/>
      <c r="M650" s="47"/>
      <c r="N650" s="54"/>
      <c r="O650" s="49"/>
      <c r="P650" s="50"/>
      <c r="Q650" s="51"/>
      <c r="R650" s="51"/>
      <c r="S650" s="51"/>
      <c r="T650" s="51"/>
      <c r="U650" s="55"/>
      <c r="V650" s="53" t="str">
        <f t="shared" si="60"/>
        <v/>
      </c>
      <c r="W650" s="44"/>
      <c r="X650" t="s">
        <v>28</v>
      </c>
    </row>
    <row r="651" spans="2:24">
      <c r="B651" s="31" t="str">
        <f t="shared" si="61"/>
        <v/>
      </c>
      <c r="C651" s="31" t="str">
        <f t="shared" si="62"/>
        <v/>
      </c>
      <c r="D651" s="31" t="str">
        <f t="shared" si="57"/>
        <v>Y</v>
      </c>
      <c r="E651" s="31">
        <f t="shared" si="58"/>
        <v>0</v>
      </c>
      <c r="F651" s="32" t="str">
        <f t="shared" si="59"/>
        <v/>
      </c>
      <c r="G651" s="33" t="str">
        <f ca="1">IF(OR(P651=$N$2,P651=$N$3),IF(F651=ReleaseProgress!$G$2,0,IF(F651&gt;ReleaseProgress!$G$2,1,-1)),"")</f>
        <v/>
      </c>
      <c r="H651" s="34" t="s">
        <v>709</v>
      </c>
      <c r="I651" s="45"/>
      <c r="J651" s="46"/>
      <c r="K651" s="46"/>
      <c r="L651" s="47"/>
      <c r="M651" s="47"/>
      <c r="N651" s="54"/>
      <c r="O651" s="49"/>
      <c r="P651" s="50"/>
      <c r="Q651" s="51"/>
      <c r="R651" s="51"/>
      <c r="S651" s="51"/>
      <c r="T651" s="51"/>
      <c r="U651" s="55"/>
      <c r="V651" s="53" t="str">
        <f t="shared" si="60"/>
        <v/>
      </c>
      <c r="W651" s="44"/>
      <c r="X651" t="s">
        <v>28</v>
      </c>
    </row>
    <row r="652" spans="2:24">
      <c r="B652" s="31" t="str">
        <f t="shared" si="61"/>
        <v/>
      </c>
      <c r="C652" s="31" t="str">
        <f t="shared" si="62"/>
        <v/>
      </c>
      <c r="D652" s="31" t="str">
        <f t="shared" ref="D652:D715" si="63">IF(OR(P652=Not_started,P652=In_progress),"N",IF(OR(P652=N_A,P652=Suspended,P652=Canceled),"","Y"))</f>
        <v>Y</v>
      </c>
      <c r="E652" s="31">
        <f t="shared" ref="E652:E715" si="64">IF(OR(P652=Not_started,P652=In_progress,P652=Applied,P652=Closed),1,0)</f>
        <v>0</v>
      </c>
      <c r="F652" s="32" t="str">
        <f t="shared" ref="F652:F715" si="65">IFERROR(IF(P652=Backlog,"",IF(O652="",B652,IF(WEEKNUM(O652)&lt;10,VALUE(CONCATENATE(YEAR(O652),"0",WEEKNUM(O652))),VALUE(CONCATENATE(YEAR(O652),WEEKNUM(O652)))))),"date? &gt;&gt;")</f>
        <v/>
      </c>
      <c r="G652" s="33" t="str">
        <f ca="1">IF(OR(P652=$N$2,P652=$N$3),IF(F652=ReleaseProgress!$G$2,0,IF(F652&gt;ReleaseProgress!$G$2,1,-1)),"")</f>
        <v/>
      </c>
      <c r="H652" s="34" t="s">
        <v>710</v>
      </c>
      <c r="I652" s="45"/>
      <c r="J652" s="46"/>
      <c r="K652" s="46"/>
      <c r="L652" s="47"/>
      <c r="M652" s="47"/>
      <c r="N652" s="54"/>
      <c r="O652" s="49"/>
      <c r="P652" s="50"/>
      <c r="Q652" s="51"/>
      <c r="R652" s="51"/>
      <c r="S652" s="51"/>
      <c r="T652" s="51"/>
      <c r="U652" s="55"/>
      <c r="V652" s="53" t="str">
        <f t="shared" ref="V652:V715" si="66">IF(ISERROR(VLOOKUP(K652,LB_PROJECTS,2,FALSE)),"",VLOOKUP(K652,LB_PROJECTS,2,FALSE))</f>
        <v/>
      </c>
      <c r="W652" s="44"/>
      <c r="X652" t="s">
        <v>28</v>
      </c>
    </row>
    <row r="653" spans="2:24">
      <c r="B653" s="31" t="str">
        <f t="shared" ref="B653:B716" si="67">IF(N653="","",IF(WEEKNUM(N653)&lt;10,VALUE(CONCATENATE(YEAR(N653),"0",WEEKNUM(N653))),VALUE(CONCATENATE(YEAR(N653),WEEKNUM(N653)))))</f>
        <v/>
      </c>
      <c r="C653" s="31" t="str">
        <f t="shared" ref="C653:C716" si="68">IF(Q653="","",IF(WEEKNUM(Q653)&lt;10,VALUE(CONCATENATE(YEAR(Q653),"0",WEEKNUM(Q653))),VALUE(CONCATENATE(YEAR(Q653),WEEKNUM(Q653)))))</f>
        <v/>
      </c>
      <c r="D653" s="31" t="str">
        <f t="shared" si="63"/>
        <v>Y</v>
      </c>
      <c r="E653" s="31">
        <f t="shared" si="64"/>
        <v>0</v>
      </c>
      <c r="F653" s="32" t="str">
        <f t="shared" si="65"/>
        <v/>
      </c>
      <c r="G653" s="33" t="str">
        <f ca="1">IF(OR(P653=$N$2,P653=$N$3),IF(F653=ReleaseProgress!$G$2,0,IF(F653&gt;ReleaseProgress!$G$2,1,-1)),"")</f>
        <v/>
      </c>
      <c r="H653" s="34" t="s">
        <v>711</v>
      </c>
      <c r="I653" s="45"/>
      <c r="J653" s="46"/>
      <c r="K653" s="46"/>
      <c r="L653" s="47"/>
      <c r="M653" s="47"/>
      <c r="N653" s="54"/>
      <c r="O653" s="49"/>
      <c r="P653" s="50"/>
      <c r="Q653" s="51"/>
      <c r="R653" s="51"/>
      <c r="S653" s="51"/>
      <c r="T653" s="51"/>
      <c r="U653" s="55"/>
      <c r="V653" s="53" t="str">
        <f t="shared" si="66"/>
        <v/>
      </c>
      <c r="W653" s="44"/>
      <c r="X653" t="s">
        <v>28</v>
      </c>
    </row>
    <row r="654" spans="2:24">
      <c r="B654" s="31" t="str">
        <f t="shared" si="67"/>
        <v/>
      </c>
      <c r="C654" s="31" t="str">
        <f t="shared" si="68"/>
        <v/>
      </c>
      <c r="D654" s="31" t="str">
        <f t="shared" si="63"/>
        <v>Y</v>
      </c>
      <c r="E654" s="31">
        <f t="shared" si="64"/>
        <v>0</v>
      </c>
      <c r="F654" s="32" t="str">
        <f t="shared" si="65"/>
        <v/>
      </c>
      <c r="G654" s="33" t="str">
        <f ca="1">IF(OR(P654=$N$2,P654=$N$3),IF(F654=ReleaseProgress!$G$2,0,IF(F654&gt;ReleaseProgress!$G$2,1,-1)),"")</f>
        <v/>
      </c>
      <c r="H654" s="34" t="s">
        <v>712</v>
      </c>
      <c r="I654" s="45"/>
      <c r="J654" s="46"/>
      <c r="K654" s="46"/>
      <c r="L654" s="47"/>
      <c r="M654" s="47"/>
      <c r="N654" s="54"/>
      <c r="O654" s="49"/>
      <c r="P654" s="50"/>
      <c r="Q654" s="51"/>
      <c r="R654" s="51"/>
      <c r="S654" s="51"/>
      <c r="T654" s="51"/>
      <c r="U654" s="55"/>
      <c r="V654" s="53" t="str">
        <f t="shared" si="66"/>
        <v/>
      </c>
      <c r="W654" s="44"/>
      <c r="X654" t="s">
        <v>28</v>
      </c>
    </row>
    <row r="655" spans="2:24">
      <c r="B655" s="31" t="str">
        <f t="shared" si="67"/>
        <v/>
      </c>
      <c r="C655" s="31" t="str">
        <f t="shared" si="68"/>
        <v/>
      </c>
      <c r="D655" s="31" t="str">
        <f t="shared" si="63"/>
        <v>Y</v>
      </c>
      <c r="E655" s="31">
        <f t="shared" si="64"/>
        <v>0</v>
      </c>
      <c r="F655" s="32" t="str">
        <f t="shared" si="65"/>
        <v/>
      </c>
      <c r="G655" s="33" t="str">
        <f ca="1">IF(OR(P655=$N$2,P655=$N$3),IF(F655=ReleaseProgress!$G$2,0,IF(F655&gt;ReleaseProgress!$G$2,1,-1)),"")</f>
        <v/>
      </c>
      <c r="H655" s="34" t="s">
        <v>713</v>
      </c>
      <c r="I655" s="45"/>
      <c r="J655" s="46"/>
      <c r="K655" s="46"/>
      <c r="L655" s="47"/>
      <c r="M655" s="47"/>
      <c r="N655" s="54"/>
      <c r="O655" s="49"/>
      <c r="P655" s="50"/>
      <c r="Q655" s="51"/>
      <c r="R655" s="51"/>
      <c r="S655" s="51"/>
      <c r="T655" s="51"/>
      <c r="U655" s="55"/>
      <c r="V655" s="53" t="str">
        <f t="shared" si="66"/>
        <v/>
      </c>
      <c r="W655" s="44"/>
      <c r="X655" t="s">
        <v>28</v>
      </c>
    </row>
    <row r="656" spans="2:24">
      <c r="B656" s="31" t="str">
        <f t="shared" si="67"/>
        <v/>
      </c>
      <c r="C656" s="31" t="str">
        <f t="shared" si="68"/>
        <v/>
      </c>
      <c r="D656" s="31" t="str">
        <f t="shared" si="63"/>
        <v>Y</v>
      </c>
      <c r="E656" s="31">
        <f t="shared" si="64"/>
        <v>0</v>
      </c>
      <c r="F656" s="32" t="str">
        <f t="shared" si="65"/>
        <v/>
      </c>
      <c r="G656" s="33" t="str">
        <f ca="1">IF(OR(P656=$N$2,P656=$N$3),IF(F656=ReleaseProgress!$G$2,0,IF(F656&gt;ReleaseProgress!$G$2,1,-1)),"")</f>
        <v/>
      </c>
      <c r="H656" s="34" t="s">
        <v>714</v>
      </c>
      <c r="I656" s="45"/>
      <c r="J656" s="46"/>
      <c r="K656" s="46"/>
      <c r="L656" s="47"/>
      <c r="M656" s="47"/>
      <c r="N656" s="54"/>
      <c r="O656" s="49"/>
      <c r="P656" s="50"/>
      <c r="Q656" s="51"/>
      <c r="R656" s="51"/>
      <c r="S656" s="51"/>
      <c r="T656" s="51"/>
      <c r="U656" s="55"/>
      <c r="V656" s="53" t="str">
        <f t="shared" si="66"/>
        <v/>
      </c>
      <c r="W656" s="44"/>
      <c r="X656" t="s">
        <v>28</v>
      </c>
    </row>
    <row r="657" spans="2:24">
      <c r="B657" s="31" t="str">
        <f t="shared" si="67"/>
        <v/>
      </c>
      <c r="C657" s="31" t="str">
        <f t="shared" si="68"/>
        <v/>
      </c>
      <c r="D657" s="31" t="str">
        <f t="shared" si="63"/>
        <v>Y</v>
      </c>
      <c r="E657" s="31">
        <f t="shared" si="64"/>
        <v>0</v>
      </c>
      <c r="F657" s="32" t="str">
        <f t="shared" si="65"/>
        <v/>
      </c>
      <c r="G657" s="33" t="str">
        <f ca="1">IF(OR(P657=$N$2,P657=$N$3),IF(F657=ReleaseProgress!$G$2,0,IF(F657&gt;ReleaseProgress!$G$2,1,-1)),"")</f>
        <v/>
      </c>
      <c r="H657" s="34" t="s">
        <v>715</v>
      </c>
      <c r="I657" s="45"/>
      <c r="J657" s="46"/>
      <c r="K657" s="46"/>
      <c r="L657" s="47"/>
      <c r="M657" s="47"/>
      <c r="N657" s="54"/>
      <c r="O657" s="49"/>
      <c r="P657" s="50"/>
      <c r="Q657" s="51"/>
      <c r="R657" s="51"/>
      <c r="S657" s="51"/>
      <c r="T657" s="51"/>
      <c r="U657" s="55"/>
      <c r="V657" s="53" t="str">
        <f t="shared" si="66"/>
        <v/>
      </c>
      <c r="W657" s="44"/>
      <c r="X657" t="s">
        <v>28</v>
      </c>
    </row>
    <row r="658" spans="2:24">
      <c r="B658" s="31" t="str">
        <f t="shared" si="67"/>
        <v/>
      </c>
      <c r="C658" s="31" t="str">
        <f t="shared" si="68"/>
        <v/>
      </c>
      <c r="D658" s="31" t="str">
        <f t="shared" si="63"/>
        <v>Y</v>
      </c>
      <c r="E658" s="31">
        <f t="shared" si="64"/>
        <v>0</v>
      </c>
      <c r="F658" s="32" t="str">
        <f t="shared" si="65"/>
        <v/>
      </c>
      <c r="G658" s="33" t="str">
        <f ca="1">IF(OR(P658=$N$2,P658=$N$3),IF(F658=ReleaseProgress!$G$2,0,IF(F658&gt;ReleaseProgress!$G$2,1,-1)),"")</f>
        <v/>
      </c>
      <c r="H658" s="34" t="s">
        <v>716</v>
      </c>
      <c r="I658" s="45"/>
      <c r="J658" s="46"/>
      <c r="K658" s="46"/>
      <c r="L658" s="47"/>
      <c r="M658" s="47"/>
      <c r="N658" s="54"/>
      <c r="O658" s="49"/>
      <c r="P658" s="50"/>
      <c r="Q658" s="51"/>
      <c r="R658" s="51"/>
      <c r="S658" s="51"/>
      <c r="T658" s="51"/>
      <c r="U658" s="55"/>
      <c r="V658" s="53" t="str">
        <f t="shared" si="66"/>
        <v/>
      </c>
      <c r="W658" s="44"/>
      <c r="X658" t="s">
        <v>28</v>
      </c>
    </row>
    <row r="659" spans="2:24">
      <c r="B659" s="31" t="str">
        <f t="shared" si="67"/>
        <v/>
      </c>
      <c r="C659" s="31" t="str">
        <f t="shared" si="68"/>
        <v/>
      </c>
      <c r="D659" s="31" t="str">
        <f t="shared" si="63"/>
        <v>Y</v>
      </c>
      <c r="E659" s="31">
        <f t="shared" si="64"/>
        <v>0</v>
      </c>
      <c r="F659" s="32" t="str">
        <f t="shared" si="65"/>
        <v/>
      </c>
      <c r="G659" s="33" t="str">
        <f ca="1">IF(OR(P659=$N$2,P659=$N$3),IF(F659=ReleaseProgress!$G$2,0,IF(F659&gt;ReleaseProgress!$G$2,1,-1)),"")</f>
        <v/>
      </c>
      <c r="H659" s="34" t="s">
        <v>717</v>
      </c>
      <c r="I659" s="45"/>
      <c r="J659" s="46"/>
      <c r="K659" s="46"/>
      <c r="L659" s="47"/>
      <c r="M659" s="47"/>
      <c r="N659" s="54"/>
      <c r="O659" s="49"/>
      <c r="P659" s="50"/>
      <c r="Q659" s="51"/>
      <c r="R659" s="51"/>
      <c r="S659" s="51"/>
      <c r="T659" s="51"/>
      <c r="U659" s="55"/>
      <c r="V659" s="53" t="str">
        <f t="shared" si="66"/>
        <v/>
      </c>
      <c r="W659" s="44"/>
      <c r="X659" t="s">
        <v>28</v>
      </c>
    </row>
    <row r="660" spans="2:24">
      <c r="B660" s="31" t="str">
        <f t="shared" si="67"/>
        <v/>
      </c>
      <c r="C660" s="31" t="str">
        <f t="shared" si="68"/>
        <v/>
      </c>
      <c r="D660" s="31" t="str">
        <f t="shared" si="63"/>
        <v>Y</v>
      </c>
      <c r="E660" s="31">
        <f t="shared" si="64"/>
        <v>0</v>
      </c>
      <c r="F660" s="32" t="str">
        <f t="shared" si="65"/>
        <v/>
      </c>
      <c r="G660" s="33" t="str">
        <f ca="1">IF(OR(P660=$N$2,P660=$N$3),IF(F660=ReleaseProgress!$G$2,0,IF(F660&gt;ReleaseProgress!$G$2,1,-1)),"")</f>
        <v/>
      </c>
      <c r="H660" s="34" t="s">
        <v>718</v>
      </c>
      <c r="I660" s="45"/>
      <c r="J660" s="46"/>
      <c r="K660" s="46"/>
      <c r="L660" s="47"/>
      <c r="M660" s="47"/>
      <c r="N660" s="54"/>
      <c r="O660" s="49"/>
      <c r="P660" s="50"/>
      <c r="Q660" s="51"/>
      <c r="R660" s="51"/>
      <c r="S660" s="51"/>
      <c r="T660" s="51"/>
      <c r="U660" s="55"/>
      <c r="V660" s="53" t="str">
        <f t="shared" si="66"/>
        <v/>
      </c>
      <c r="W660" s="44"/>
      <c r="X660" t="s">
        <v>28</v>
      </c>
    </row>
    <row r="661" spans="2:24">
      <c r="B661" s="31" t="str">
        <f t="shared" si="67"/>
        <v/>
      </c>
      <c r="C661" s="31" t="str">
        <f t="shared" si="68"/>
        <v/>
      </c>
      <c r="D661" s="31" t="str">
        <f t="shared" si="63"/>
        <v>Y</v>
      </c>
      <c r="E661" s="31">
        <f t="shared" si="64"/>
        <v>0</v>
      </c>
      <c r="F661" s="32" t="str">
        <f t="shared" si="65"/>
        <v/>
      </c>
      <c r="G661" s="33" t="str">
        <f ca="1">IF(OR(P661=$N$2,P661=$N$3),IF(F661=ReleaseProgress!$G$2,0,IF(F661&gt;ReleaseProgress!$G$2,1,-1)),"")</f>
        <v/>
      </c>
      <c r="H661" s="34" t="s">
        <v>719</v>
      </c>
      <c r="I661" s="45"/>
      <c r="J661" s="46"/>
      <c r="K661" s="46"/>
      <c r="L661" s="47"/>
      <c r="M661" s="47"/>
      <c r="N661" s="54"/>
      <c r="O661" s="49"/>
      <c r="P661" s="50"/>
      <c r="Q661" s="51"/>
      <c r="R661" s="51"/>
      <c r="S661" s="51"/>
      <c r="T661" s="51"/>
      <c r="U661" s="55"/>
      <c r="V661" s="53" t="str">
        <f t="shared" si="66"/>
        <v/>
      </c>
      <c r="W661" s="44"/>
      <c r="X661" t="s">
        <v>28</v>
      </c>
    </row>
    <row r="662" spans="2:24">
      <c r="B662" s="31" t="str">
        <f t="shared" si="67"/>
        <v/>
      </c>
      <c r="C662" s="31" t="str">
        <f t="shared" si="68"/>
        <v/>
      </c>
      <c r="D662" s="31" t="str">
        <f t="shared" si="63"/>
        <v>Y</v>
      </c>
      <c r="E662" s="31">
        <f t="shared" si="64"/>
        <v>0</v>
      </c>
      <c r="F662" s="32" t="str">
        <f t="shared" si="65"/>
        <v/>
      </c>
      <c r="G662" s="33" t="str">
        <f ca="1">IF(OR(P662=$N$2,P662=$N$3),IF(F662=ReleaseProgress!$G$2,0,IF(F662&gt;ReleaseProgress!$G$2,1,-1)),"")</f>
        <v/>
      </c>
      <c r="H662" s="34" t="s">
        <v>720</v>
      </c>
      <c r="I662" s="45"/>
      <c r="J662" s="46"/>
      <c r="K662" s="46"/>
      <c r="L662" s="47"/>
      <c r="M662" s="47"/>
      <c r="N662" s="54"/>
      <c r="O662" s="49"/>
      <c r="P662" s="50"/>
      <c r="Q662" s="51"/>
      <c r="R662" s="51"/>
      <c r="S662" s="51"/>
      <c r="T662" s="51"/>
      <c r="U662" s="55"/>
      <c r="V662" s="53" t="str">
        <f t="shared" si="66"/>
        <v/>
      </c>
      <c r="W662" s="44"/>
      <c r="X662" t="s">
        <v>28</v>
      </c>
    </row>
    <row r="663" spans="2:24">
      <c r="B663" s="31" t="str">
        <f t="shared" si="67"/>
        <v/>
      </c>
      <c r="C663" s="31" t="str">
        <f t="shared" si="68"/>
        <v/>
      </c>
      <c r="D663" s="31" t="str">
        <f t="shared" si="63"/>
        <v>Y</v>
      </c>
      <c r="E663" s="31">
        <f t="shared" si="64"/>
        <v>0</v>
      </c>
      <c r="F663" s="32" t="str">
        <f t="shared" si="65"/>
        <v/>
      </c>
      <c r="G663" s="33" t="str">
        <f ca="1">IF(OR(P663=$N$2,P663=$N$3),IF(F663=ReleaseProgress!$G$2,0,IF(F663&gt;ReleaseProgress!$G$2,1,-1)),"")</f>
        <v/>
      </c>
      <c r="H663" s="34" t="s">
        <v>721</v>
      </c>
      <c r="I663" s="45"/>
      <c r="J663" s="46"/>
      <c r="K663" s="46"/>
      <c r="L663" s="47"/>
      <c r="M663" s="47"/>
      <c r="N663" s="54"/>
      <c r="O663" s="49"/>
      <c r="P663" s="50"/>
      <c r="Q663" s="51"/>
      <c r="R663" s="51"/>
      <c r="S663" s="51"/>
      <c r="T663" s="51"/>
      <c r="U663" s="55"/>
      <c r="V663" s="53" t="str">
        <f t="shared" si="66"/>
        <v/>
      </c>
      <c r="W663" s="44"/>
      <c r="X663" t="s">
        <v>28</v>
      </c>
    </row>
    <row r="664" spans="2:24">
      <c r="B664" s="31" t="str">
        <f t="shared" si="67"/>
        <v/>
      </c>
      <c r="C664" s="31" t="str">
        <f t="shared" si="68"/>
        <v/>
      </c>
      <c r="D664" s="31" t="str">
        <f t="shared" si="63"/>
        <v>Y</v>
      </c>
      <c r="E664" s="31">
        <f t="shared" si="64"/>
        <v>0</v>
      </c>
      <c r="F664" s="32" t="str">
        <f t="shared" si="65"/>
        <v/>
      </c>
      <c r="G664" s="33" t="str">
        <f ca="1">IF(OR(P664=$N$2,P664=$N$3),IF(F664=ReleaseProgress!$G$2,0,IF(F664&gt;ReleaseProgress!$G$2,1,-1)),"")</f>
        <v/>
      </c>
      <c r="H664" s="34" t="s">
        <v>722</v>
      </c>
      <c r="I664" s="45"/>
      <c r="J664" s="46"/>
      <c r="K664" s="46"/>
      <c r="L664" s="47"/>
      <c r="M664" s="47"/>
      <c r="N664" s="54"/>
      <c r="O664" s="49"/>
      <c r="P664" s="50"/>
      <c r="Q664" s="51"/>
      <c r="R664" s="51"/>
      <c r="S664" s="51"/>
      <c r="T664" s="51"/>
      <c r="U664" s="55"/>
      <c r="V664" s="53" t="str">
        <f t="shared" si="66"/>
        <v/>
      </c>
      <c r="W664" s="44"/>
      <c r="X664" t="s">
        <v>28</v>
      </c>
    </row>
    <row r="665" spans="2:24">
      <c r="B665" s="31" t="str">
        <f t="shared" si="67"/>
        <v/>
      </c>
      <c r="C665" s="31" t="str">
        <f t="shared" si="68"/>
        <v/>
      </c>
      <c r="D665" s="31" t="str">
        <f t="shared" si="63"/>
        <v>Y</v>
      </c>
      <c r="E665" s="31">
        <f t="shared" si="64"/>
        <v>0</v>
      </c>
      <c r="F665" s="32" t="str">
        <f t="shared" si="65"/>
        <v/>
      </c>
      <c r="G665" s="33" t="str">
        <f ca="1">IF(OR(P665=$N$2,P665=$N$3),IF(F665=ReleaseProgress!$G$2,0,IF(F665&gt;ReleaseProgress!$G$2,1,-1)),"")</f>
        <v/>
      </c>
      <c r="H665" s="34" t="s">
        <v>723</v>
      </c>
      <c r="I665" s="45"/>
      <c r="J665" s="46"/>
      <c r="K665" s="46"/>
      <c r="L665" s="47"/>
      <c r="M665" s="47"/>
      <c r="N665" s="54"/>
      <c r="O665" s="49"/>
      <c r="P665" s="50"/>
      <c r="Q665" s="51"/>
      <c r="R665" s="51"/>
      <c r="S665" s="51"/>
      <c r="T665" s="51"/>
      <c r="U665" s="55"/>
      <c r="V665" s="53" t="str">
        <f t="shared" si="66"/>
        <v/>
      </c>
      <c r="W665" s="44"/>
      <c r="X665" t="s">
        <v>28</v>
      </c>
    </row>
    <row r="666" spans="2:24">
      <c r="B666" s="31" t="str">
        <f t="shared" si="67"/>
        <v/>
      </c>
      <c r="C666" s="31" t="str">
        <f t="shared" si="68"/>
        <v/>
      </c>
      <c r="D666" s="31" t="str">
        <f t="shared" si="63"/>
        <v>Y</v>
      </c>
      <c r="E666" s="31">
        <f t="shared" si="64"/>
        <v>0</v>
      </c>
      <c r="F666" s="32" t="str">
        <f t="shared" si="65"/>
        <v/>
      </c>
      <c r="G666" s="33" t="str">
        <f ca="1">IF(OR(P666=$N$2,P666=$N$3),IF(F666=ReleaseProgress!$G$2,0,IF(F666&gt;ReleaseProgress!$G$2,1,-1)),"")</f>
        <v/>
      </c>
      <c r="H666" s="34" t="s">
        <v>724</v>
      </c>
      <c r="I666" s="45"/>
      <c r="J666" s="46"/>
      <c r="K666" s="46"/>
      <c r="L666" s="47"/>
      <c r="M666" s="47"/>
      <c r="N666" s="54"/>
      <c r="O666" s="49"/>
      <c r="P666" s="50"/>
      <c r="Q666" s="51"/>
      <c r="R666" s="51"/>
      <c r="S666" s="51"/>
      <c r="T666" s="51"/>
      <c r="U666" s="55"/>
      <c r="V666" s="53" t="str">
        <f t="shared" si="66"/>
        <v/>
      </c>
      <c r="W666" s="44"/>
      <c r="X666" t="s">
        <v>28</v>
      </c>
    </row>
    <row r="667" spans="2:24">
      <c r="B667" s="31" t="str">
        <f t="shared" si="67"/>
        <v/>
      </c>
      <c r="C667" s="31" t="str">
        <f t="shared" si="68"/>
        <v/>
      </c>
      <c r="D667" s="31" t="str">
        <f t="shared" si="63"/>
        <v>Y</v>
      </c>
      <c r="E667" s="31">
        <f t="shared" si="64"/>
        <v>0</v>
      </c>
      <c r="F667" s="32" t="str">
        <f t="shared" si="65"/>
        <v/>
      </c>
      <c r="G667" s="33" t="str">
        <f ca="1">IF(OR(P667=$N$2,P667=$N$3),IF(F667=ReleaseProgress!$G$2,0,IF(F667&gt;ReleaseProgress!$G$2,1,-1)),"")</f>
        <v/>
      </c>
      <c r="H667" s="34" t="s">
        <v>725</v>
      </c>
      <c r="I667" s="45"/>
      <c r="J667" s="46"/>
      <c r="K667" s="46"/>
      <c r="L667" s="47"/>
      <c r="M667" s="47"/>
      <c r="N667" s="54"/>
      <c r="O667" s="49"/>
      <c r="P667" s="50"/>
      <c r="Q667" s="51"/>
      <c r="R667" s="51"/>
      <c r="S667" s="51"/>
      <c r="T667" s="51"/>
      <c r="U667" s="55"/>
      <c r="V667" s="53" t="str">
        <f t="shared" si="66"/>
        <v/>
      </c>
      <c r="W667" s="44"/>
      <c r="X667" t="s">
        <v>28</v>
      </c>
    </row>
    <row r="668" spans="2:24">
      <c r="B668" s="31" t="str">
        <f t="shared" si="67"/>
        <v/>
      </c>
      <c r="C668" s="31" t="str">
        <f t="shared" si="68"/>
        <v/>
      </c>
      <c r="D668" s="31" t="str">
        <f t="shared" si="63"/>
        <v>Y</v>
      </c>
      <c r="E668" s="31">
        <f t="shared" si="64"/>
        <v>0</v>
      </c>
      <c r="F668" s="32" t="str">
        <f t="shared" si="65"/>
        <v/>
      </c>
      <c r="G668" s="33" t="str">
        <f ca="1">IF(OR(P668=$N$2,P668=$N$3),IF(F668=ReleaseProgress!$G$2,0,IF(F668&gt;ReleaseProgress!$G$2,1,-1)),"")</f>
        <v/>
      </c>
      <c r="H668" s="34" t="s">
        <v>726</v>
      </c>
      <c r="I668" s="45"/>
      <c r="J668" s="46"/>
      <c r="K668" s="46"/>
      <c r="L668" s="47"/>
      <c r="M668" s="47"/>
      <c r="N668" s="54"/>
      <c r="O668" s="49"/>
      <c r="P668" s="50"/>
      <c r="Q668" s="51"/>
      <c r="R668" s="51"/>
      <c r="S668" s="51"/>
      <c r="T668" s="51"/>
      <c r="U668" s="55"/>
      <c r="V668" s="53" t="str">
        <f t="shared" si="66"/>
        <v/>
      </c>
      <c r="W668" s="44"/>
      <c r="X668" t="s">
        <v>28</v>
      </c>
    </row>
    <row r="669" spans="2:24">
      <c r="B669" s="31" t="str">
        <f t="shared" si="67"/>
        <v/>
      </c>
      <c r="C669" s="31" t="str">
        <f t="shared" si="68"/>
        <v/>
      </c>
      <c r="D669" s="31" t="str">
        <f t="shared" si="63"/>
        <v>Y</v>
      </c>
      <c r="E669" s="31">
        <f t="shared" si="64"/>
        <v>0</v>
      </c>
      <c r="F669" s="32" t="str">
        <f t="shared" si="65"/>
        <v/>
      </c>
      <c r="G669" s="33" t="str">
        <f ca="1">IF(OR(P669=$N$2,P669=$N$3),IF(F669=ReleaseProgress!$G$2,0,IF(F669&gt;ReleaseProgress!$G$2,1,-1)),"")</f>
        <v/>
      </c>
      <c r="H669" s="34" t="s">
        <v>727</v>
      </c>
      <c r="I669" s="45"/>
      <c r="J669" s="46"/>
      <c r="K669" s="46"/>
      <c r="L669" s="47"/>
      <c r="M669" s="47"/>
      <c r="N669" s="54"/>
      <c r="O669" s="49"/>
      <c r="P669" s="50"/>
      <c r="Q669" s="51"/>
      <c r="R669" s="51"/>
      <c r="S669" s="51"/>
      <c r="T669" s="51"/>
      <c r="U669" s="55"/>
      <c r="V669" s="53" t="str">
        <f t="shared" si="66"/>
        <v/>
      </c>
      <c r="W669" s="44"/>
      <c r="X669" t="s">
        <v>28</v>
      </c>
    </row>
    <row r="670" spans="2:24">
      <c r="B670" s="31" t="str">
        <f t="shared" si="67"/>
        <v/>
      </c>
      <c r="C670" s="31" t="str">
        <f t="shared" si="68"/>
        <v/>
      </c>
      <c r="D670" s="31" t="str">
        <f t="shared" si="63"/>
        <v>Y</v>
      </c>
      <c r="E670" s="31">
        <f t="shared" si="64"/>
        <v>0</v>
      </c>
      <c r="F670" s="32" t="str">
        <f t="shared" si="65"/>
        <v/>
      </c>
      <c r="G670" s="33" t="str">
        <f ca="1">IF(OR(P670=$N$2,P670=$N$3),IF(F670=ReleaseProgress!$G$2,0,IF(F670&gt;ReleaseProgress!$G$2,1,-1)),"")</f>
        <v/>
      </c>
      <c r="H670" s="34" t="s">
        <v>728</v>
      </c>
      <c r="I670" s="45"/>
      <c r="J670" s="46"/>
      <c r="K670" s="46"/>
      <c r="L670" s="47"/>
      <c r="M670" s="47"/>
      <c r="N670" s="54"/>
      <c r="O670" s="49"/>
      <c r="P670" s="50"/>
      <c r="Q670" s="51"/>
      <c r="R670" s="51"/>
      <c r="S670" s="51"/>
      <c r="T670" s="51"/>
      <c r="U670" s="55"/>
      <c r="V670" s="53" t="str">
        <f t="shared" si="66"/>
        <v/>
      </c>
      <c r="W670" s="44"/>
      <c r="X670" t="s">
        <v>28</v>
      </c>
    </row>
    <row r="671" spans="2:24">
      <c r="B671" s="31" t="str">
        <f t="shared" si="67"/>
        <v/>
      </c>
      <c r="C671" s="31" t="str">
        <f t="shared" si="68"/>
        <v/>
      </c>
      <c r="D671" s="31" t="str">
        <f t="shared" si="63"/>
        <v>Y</v>
      </c>
      <c r="E671" s="31">
        <f t="shared" si="64"/>
        <v>0</v>
      </c>
      <c r="F671" s="32" t="str">
        <f t="shared" si="65"/>
        <v/>
      </c>
      <c r="G671" s="33" t="str">
        <f ca="1">IF(OR(P671=$N$2,P671=$N$3),IF(F671=ReleaseProgress!$G$2,0,IF(F671&gt;ReleaseProgress!$G$2,1,-1)),"")</f>
        <v/>
      </c>
      <c r="H671" s="34" t="s">
        <v>729</v>
      </c>
      <c r="I671" s="45"/>
      <c r="J671" s="46"/>
      <c r="K671" s="46"/>
      <c r="L671" s="47"/>
      <c r="M671" s="47"/>
      <c r="N671" s="54"/>
      <c r="O671" s="49"/>
      <c r="P671" s="50"/>
      <c r="Q671" s="51"/>
      <c r="R671" s="51"/>
      <c r="S671" s="51"/>
      <c r="T671" s="51"/>
      <c r="U671" s="55"/>
      <c r="V671" s="53" t="str">
        <f t="shared" si="66"/>
        <v/>
      </c>
      <c r="W671" s="44"/>
      <c r="X671" t="s">
        <v>28</v>
      </c>
    </row>
    <row r="672" spans="2:24">
      <c r="B672" s="31" t="str">
        <f t="shared" si="67"/>
        <v/>
      </c>
      <c r="C672" s="31" t="str">
        <f t="shared" si="68"/>
        <v/>
      </c>
      <c r="D672" s="31" t="str">
        <f t="shared" si="63"/>
        <v>Y</v>
      </c>
      <c r="E672" s="31">
        <f t="shared" si="64"/>
        <v>0</v>
      </c>
      <c r="F672" s="32" t="str">
        <f t="shared" si="65"/>
        <v/>
      </c>
      <c r="G672" s="33" t="str">
        <f ca="1">IF(OR(P672=$N$2,P672=$N$3),IF(F672=ReleaseProgress!$G$2,0,IF(F672&gt;ReleaseProgress!$G$2,1,-1)),"")</f>
        <v/>
      </c>
      <c r="H672" s="34" t="s">
        <v>730</v>
      </c>
      <c r="I672" s="45"/>
      <c r="J672" s="46"/>
      <c r="K672" s="46"/>
      <c r="L672" s="47"/>
      <c r="M672" s="47"/>
      <c r="N672" s="54"/>
      <c r="O672" s="49"/>
      <c r="P672" s="50"/>
      <c r="Q672" s="51"/>
      <c r="R672" s="51"/>
      <c r="S672" s="51"/>
      <c r="T672" s="51"/>
      <c r="U672" s="55"/>
      <c r="V672" s="53" t="str">
        <f t="shared" si="66"/>
        <v/>
      </c>
      <c r="W672" s="44"/>
      <c r="X672" t="s">
        <v>28</v>
      </c>
    </row>
    <row r="673" spans="2:24">
      <c r="B673" s="31" t="str">
        <f t="shared" si="67"/>
        <v/>
      </c>
      <c r="C673" s="31" t="str">
        <f t="shared" si="68"/>
        <v/>
      </c>
      <c r="D673" s="31" t="str">
        <f t="shared" si="63"/>
        <v>Y</v>
      </c>
      <c r="E673" s="31">
        <f t="shared" si="64"/>
        <v>0</v>
      </c>
      <c r="F673" s="32" t="str">
        <f t="shared" si="65"/>
        <v/>
      </c>
      <c r="G673" s="33" t="str">
        <f ca="1">IF(OR(P673=$N$2,P673=$N$3),IF(F673=ReleaseProgress!$G$2,0,IF(F673&gt;ReleaseProgress!$G$2,1,-1)),"")</f>
        <v/>
      </c>
      <c r="H673" s="34" t="s">
        <v>731</v>
      </c>
      <c r="I673" s="45"/>
      <c r="J673" s="46"/>
      <c r="K673" s="46"/>
      <c r="L673" s="47"/>
      <c r="M673" s="47"/>
      <c r="N673" s="54"/>
      <c r="O673" s="49"/>
      <c r="P673" s="50"/>
      <c r="Q673" s="51"/>
      <c r="R673" s="51"/>
      <c r="S673" s="51"/>
      <c r="T673" s="51"/>
      <c r="U673" s="55"/>
      <c r="V673" s="53" t="str">
        <f t="shared" si="66"/>
        <v/>
      </c>
      <c r="W673" s="44"/>
      <c r="X673" t="s">
        <v>28</v>
      </c>
    </row>
    <row r="674" spans="2:24">
      <c r="B674" s="31" t="str">
        <f t="shared" si="67"/>
        <v/>
      </c>
      <c r="C674" s="31" t="str">
        <f t="shared" si="68"/>
        <v/>
      </c>
      <c r="D674" s="31" t="str">
        <f t="shared" si="63"/>
        <v>Y</v>
      </c>
      <c r="E674" s="31">
        <f t="shared" si="64"/>
        <v>0</v>
      </c>
      <c r="F674" s="32" t="str">
        <f t="shared" si="65"/>
        <v/>
      </c>
      <c r="G674" s="33" t="str">
        <f ca="1">IF(OR(P674=$N$2,P674=$N$3),IF(F674=ReleaseProgress!$G$2,0,IF(F674&gt;ReleaseProgress!$G$2,1,-1)),"")</f>
        <v/>
      </c>
      <c r="H674" s="34" t="s">
        <v>732</v>
      </c>
      <c r="I674" s="45"/>
      <c r="J674" s="46"/>
      <c r="K674" s="46"/>
      <c r="L674" s="47"/>
      <c r="M674" s="47"/>
      <c r="N674" s="54"/>
      <c r="O674" s="49"/>
      <c r="P674" s="50"/>
      <c r="Q674" s="51"/>
      <c r="R674" s="51"/>
      <c r="S674" s="51"/>
      <c r="T674" s="51"/>
      <c r="U674" s="55"/>
      <c r="V674" s="53" t="str">
        <f t="shared" si="66"/>
        <v/>
      </c>
      <c r="W674" s="44"/>
      <c r="X674" t="s">
        <v>28</v>
      </c>
    </row>
    <row r="675" spans="2:24">
      <c r="B675" s="31" t="str">
        <f t="shared" si="67"/>
        <v/>
      </c>
      <c r="C675" s="31" t="str">
        <f t="shared" si="68"/>
        <v/>
      </c>
      <c r="D675" s="31" t="str">
        <f t="shared" si="63"/>
        <v>Y</v>
      </c>
      <c r="E675" s="31">
        <f t="shared" si="64"/>
        <v>0</v>
      </c>
      <c r="F675" s="32" t="str">
        <f t="shared" si="65"/>
        <v/>
      </c>
      <c r="G675" s="33" t="str">
        <f ca="1">IF(OR(P675=$N$2,P675=$N$3),IF(F675=ReleaseProgress!$G$2,0,IF(F675&gt;ReleaseProgress!$G$2,1,-1)),"")</f>
        <v/>
      </c>
      <c r="H675" s="34" t="s">
        <v>733</v>
      </c>
      <c r="I675" s="45"/>
      <c r="J675" s="46"/>
      <c r="K675" s="46"/>
      <c r="L675" s="47"/>
      <c r="M675" s="47"/>
      <c r="N675" s="54"/>
      <c r="O675" s="49"/>
      <c r="P675" s="50"/>
      <c r="Q675" s="51"/>
      <c r="R675" s="51"/>
      <c r="S675" s="51"/>
      <c r="T675" s="51"/>
      <c r="U675" s="55"/>
      <c r="V675" s="53" t="str">
        <f t="shared" si="66"/>
        <v/>
      </c>
      <c r="W675" s="44"/>
      <c r="X675" t="s">
        <v>28</v>
      </c>
    </row>
    <row r="676" spans="2:24">
      <c r="B676" s="31" t="str">
        <f t="shared" si="67"/>
        <v/>
      </c>
      <c r="C676" s="31" t="str">
        <f t="shared" si="68"/>
        <v/>
      </c>
      <c r="D676" s="31" t="str">
        <f t="shared" si="63"/>
        <v>Y</v>
      </c>
      <c r="E676" s="31">
        <f t="shared" si="64"/>
        <v>0</v>
      </c>
      <c r="F676" s="32" t="str">
        <f t="shared" si="65"/>
        <v/>
      </c>
      <c r="G676" s="33" t="str">
        <f ca="1">IF(OR(P676=$N$2,P676=$N$3),IF(F676=ReleaseProgress!$G$2,0,IF(F676&gt;ReleaseProgress!$G$2,1,-1)),"")</f>
        <v/>
      </c>
      <c r="H676" s="34" t="s">
        <v>734</v>
      </c>
      <c r="I676" s="45"/>
      <c r="J676" s="46"/>
      <c r="K676" s="46"/>
      <c r="L676" s="47"/>
      <c r="M676" s="47"/>
      <c r="N676" s="54"/>
      <c r="O676" s="49"/>
      <c r="P676" s="50"/>
      <c r="Q676" s="51"/>
      <c r="R676" s="51"/>
      <c r="S676" s="51"/>
      <c r="T676" s="51"/>
      <c r="U676" s="55"/>
      <c r="V676" s="53" t="str">
        <f t="shared" si="66"/>
        <v/>
      </c>
      <c r="W676" s="44"/>
      <c r="X676" t="s">
        <v>28</v>
      </c>
    </row>
    <row r="677" spans="2:24">
      <c r="B677" s="31" t="str">
        <f t="shared" si="67"/>
        <v/>
      </c>
      <c r="C677" s="31" t="str">
        <f t="shared" si="68"/>
        <v/>
      </c>
      <c r="D677" s="31" t="str">
        <f t="shared" si="63"/>
        <v>Y</v>
      </c>
      <c r="E677" s="31">
        <f t="shared" si="64"/>
        <v>0</v>
      </c>
      <c r="F677" s="32" t="str">
        <f t="shared" si="65"/>
        <v/>
      </c>
      <c r="G677" s="33" t="str">
        <f ca="1">IF(OR(P677=$N$2,P677=$N$3),IF(F677=ReleaseProgress!$G$2,0,IF(F677&gt;ReleaseProgress!$G$2,1,-1)),"")</f>
        <v/>
      </c>
      <c r="H677" s="34" t="s">
        <v>735</v>
      </c>
      <c r="I677" s="45"/>
      <c r="J677" s="46"/>
      <c r="K677" s="46"/>
      <c r="L677" s="47"/>
      <c r="M677" s="47"/>
      <c r="N677" s="54"/>
      <c r="O677" s="49"/>
      <c r="P677" s="50"/>
      <c r="Q677" s="51"/>
      <c r="R677" s="51"/>
      <c r="S677" s="51"/>
      <c r="T677" s="51"/>
      <c r="U677" s="55"/>
      <c r="V677" s="53" t="str">
        <f t="shared" si="66"/>
        <v/>
      </c>
      <c r="W677" s="44"/>
      <c r="X677" t="s">
        <v>28</v>
      </c>
    </row>
    <row r="678" spans="2:24">
      <c r="B678" s="31" t="str">
        <f t="shared" si="67"/>
        <v/>
      </c>
      <c r="C678" s="31" t="str">
        <f t="shared" si="68"/>
        <v/>
      </c>
      <c r="D678" s="31" t="str">
        <f t="shared" si="63"/>
        <v>Y</v>
      </c>
      <c r="E678" s="31">
        <f t="shared" si="64"/>
        <v>0</v>
      </c>
      <c r="F678" s="32" t="str">
        <f t="shared" si="65"/>
        <v/>
      </c>
      <c r="G678" s="33" t="str">
        <f ca="1">IF(OR(P678=$N$2,P678=$N$3),IF(F678=ReleaseProgress!$G$2,0,IF(F678&gt;ReleaseProgress!$G$2,1,-1)),"")</f>
        <v/>
      </c>
      <c r="H678" s="34" t="s">
        <v>736</v>
      </c>
      <c r="I678" s="45"/>
      <c r="J678" s="46"/>
      <c r="K678" s="46"/>
      <c r="L678" s="47"/>
      <c r="M678" s="47"/>
      <c r="N678" s="54"/>
      <c r="O678" s="49"/>
      <c r="P678" s="50"/>
      <c r="Q678" s="51"/>
      <c r="R678" s="51"/>
      <c r="S678" s="51"/>
      <c r="T678" s="51"/>
      <c r="U678" s="55"/>
      <c r="V678" s="53" t="str">
        <f t="shared" si="66"/>
        <v/>
      </c>
      <c r="W678" s="44"/>
      <c r="X678" t="s">
        <v>28</v>
      </c>
    </row>
    <row r="679" spans="2:24">
      <c r="B679" s="31" t="str">
        <f t="shared" si="67"/>
        <v/>
      </c>
      <c r="C679" s="31" t="str">
        <f t="shared" si="68"/>
        <v/>
      </c>
      <c r="D679" s="31" t="str">
        <f t="shared" si="63"/>
        <v>Y</v>
      </c>
      <c r="E679" s="31">
        <f t="shared" si="64"/>
        <v>0</v>
      </c>
      <c r="F679" s="32" t="str">
        <f t="shared" si="65"/>
        <v/>
      </c>
      <c r="G679" s="33" t="str">
        <f ca="1">IF(OR(P679=$N$2,P679=$N$3),IF(F679=ReleaseProgress!$G$2,0,IF(F679&gt;ReleaseProgress!$G$2,1,-1)),"")</f>
        <v/>
      </c>
      <c r="H679" s="34" t="s">
        <v>737</v>
      </c>
      <c r="I679" s="45"/>
      <c r="J679" s="46"/>
      <c r="K679" s="46"/>
      <c r="L679" s="47"/>
      <c r="M679" s="47"/>
      <c r="N679" s="54"/>
      <c r="O679" s="49"/>
      <c r="P679" s="50"/>
      <c r="Q679" s="51"/>
      <c r="R679" s="51"/>
      <c r="S679" s="51"/>
      <c r="T679" s="51"/>
      <c r="U679" s="55"/>
      <c r="V679" s="53" t="str">
        <f t="shared" si="66"/>
        <v/>
      </c>
      <c r="W679" s="44"/>
      <c r="X679" t="s">
        <v>28</v>
      </c>
    </row>
    <row r="680" spans="2:24">
      <c r="B680" s="31" t="str">
        <f t="shared" si="67"/>
        <v/>
      </c>
      <c r="C680" s="31" t="str">
        <f t="shared" si="68"/>
        <v/>
      </c>
      <c r="D680" s="31" t="str">
        <f t="shared" si="63"/>
        <v>Y</v>
      </c>
      <c r="E680" s="31">
        <f t="shared" si="64"/>
        <v>0</v>
      </c>
      <c r="F680" s="32" t="str">
        <f t="shared" si="65"/>
        <v/>
      </c>
      <c r="G680" s="33" t="str">
        <f ca="1">IF(OR(P680=$N$2,P680=$N$3),IF(F680=ReleaseProgress!$G$2,0,IF(F680&gt;ReleaseProgress!$G$2,1,-1)),"")</f>
        <v/>
      </c>
      <c r="H680" s="34" t="s">
        <v>738</v>
      </c>
      <c r="I680" s="45"/>
      <c r="J680" s="46"/>
      <c r="K680" s="46"/>
      <c r="L680" s="47"/>
      <c r="M680" s="47"/>
      <c r="N680" s="54"/>
      <c r="O680" s="49"/>
      <c r="P680" s="50"/>
      <c r="Q680" s="51"/>
      <c r="R680" s="51"/>
      <c r="S680" s="51"/>
      <c r="T680" s="51"/>
      <c r="U680" s="55"/>
      <c r="V680" s="53" t="str">
        <f t="shared" si="66"/>
        <v/>
      </c>
      <c r="W680" s="44"/>
      <c r="X680" t="s">
        <v>28</v>
      </c>
    </row>
    <row r="681" spans="2:24">
      <c r="B681" s="31" t="str">
        <f t="shared" si="67"/>
        <v/>
      </c>
      <c r="C681" s="31" t="str">
        <f t="shared" si="68"/>
        <v/>
      </c>
      <c r="D681" s="31" t="str">
        <f t="shared" si="63"/>
        <v>Y</v>
      </c>
      <c r="E681" s="31">
        <f t="shared" si="64"/>
        <v>0</v>
      </c>
      <c r="F681" s="32" t="str">
        <f t="shared" si="65"/>
        <v/>
      </c>
      <c r="G681" s="33" t="str">
        <f ca="1">IF(OR(P681=$N$2,P681=$N$3),IF(F681=ReleaseProgress!$G$2,0,IF(F681&gt;ReleaseProgress!$G$2,1,-1)),"")</f>
        <v/>
      </c>
      <c r="H681" s="34" t="s">
        <v>739</v>
      </c>
      <c r="I681" s="45"/>
      <c r="J681" s="46"/>
      <c r="K681" s="46"/>
      <c r="L681" s="47"/>
      <c r="M681" s="47"/>
      <c r="N681" s="54"/>
      <c r="O681" s="49"/>
      <c r="P681" s="50"/>
      <c r="Q681" s="51"/>
      <c r="R681" s="51"/>
      <c r="S681" s="51"/>
      <c r="T681" s="51"/>
      <c r="U681" s="55"/>
      <c r="V681" s="53" t="str">
        <f t="shared" si="66"/>
        <v/>
      </c>
      <c r="W681" s="44"/>
      <c r="X681" t="s">
        <v>28</v>
      </c>
    </row>
    <row r="682" spans="2:24">
      <c r="B682" s="31" t="str">
        <f t="shared" si="67"/>
        <v/>
      </c>
      <c r="C682" s="31" t="str">
        <f t="shared" si="68"/>
        <v/>
      </c>
      <c r="D682" s="31" t="str">
        <f t="shared" si="63"/>
        <v>Y</v>
      </c>
      <c r="E682" s="31">
        <f t="shared" si="64"/>
        <v>0</v>
      </c>
      <c r="F682" s="32" t="str">
        <f t="shared" si="65"/>
        <v/>
      </c>
      <c r="G682" s="33" t="str">
        <f ca="1">IF(OR(P682=$N$2,P682=$N$3),IF(F682=ReleaseProgress!$G$2,0,IF(F682&gt;ReleaseProgress!$G$2,1,-1)),"")</f>
        <v/>
      </c>
      <c r="H682" s="34" t="s">
        <v>740</v>
      </c>
      <c r="I682" s="45"/>
      <c r="J682" s="46"/>
      <c r="K682" s="46"/>
      <c r="L682" s="47"/>
      <c r="M682" s="47"/>
      <c r="N682" s="54"/>
      <c r="O682" s="49"/>
      <c r="P682" s="50"/>
      <c r="Q682" s="51"/>
      <c r="R682" s="51"/>
      <c r="S682" s="51"/>
      <c r="T682" s="51"/>
      <c r="U682" s="55"/>
      <c r="V682" s="53" t="str">
        <f t="shared" si="66"/>
        <v/>
      </c>
      <c r="W682" s="44"/>
      <c r="X682" t="s">
        <v>28</v>
      </c>
    </row>
    <row r="683" spans="2:24">
      <c r="B683" s="31" t="str">
        <f t="shared" si="67"/>
        <v/>
      </c>
      <c r="C683" s="31" t="str">
        <f t="shared" si="68"/>
        <v/>
      </c>
      <c r="D683" s="31" t="str">
        <f t="shared" si="63"/>
        <v>Y</v>
      </c>
      <c r="E683" s="31">
        <f t="shared" si="64"/>
        <v>0</v>
      </c>
      <c r="F683" s="32" t="str">
        <f t="shared" si="65"/>
        <v/>
      </c>
      <c r="G683" s="33" t="str">
        <f ca="1">IF(OR(P683=$N$2,P683=$N$3),IF(F683=ReleaseProgress!$G$2,0,IF(F683&gt;ReleaseProgress!$G$2,1,-1)),"")</f>
        <v/>
      </c>
      <c r="H683" s="34" t="s">
        <v>741</v>
      </c>
      <c r="I683" s="45"/>
      <c r="J683" s="46"/>
      <c r="K683" s="46"/>
      <c r="L683" s="47"/>
      <c r="M683" s="47"/>
      <c r="N683" s="54"/>
      <c r="O683" s="49"/>
      <c r="P683" s="50"/>
      <c r="Q683" s="51"/>
      <c r="R683" s="51"/>
      <c r="S683" s="51"/>
      <c r="T683" s="51"/>
      <c r="U683" s="55"/>
      <c r="V683" s="53" t="str">
        <f t="shared" si="66"/>
        <v/>
      </c>
      <c r="W683" s="44"/>
      <c r="X683" t="s">
        <v>28</v>
      </c>
    </row>
    <row r="684" spans="2:24">
      <c r="B684" s="31" t="str">
        <f t="shared" si="67"/>
        <v/>
      </c>
      <c r="C684" s="31" t="str">
        <f t="shared" si="68"/>
        <v/>
      </c>
      <c r="D684" s="31" t="str">
        <f t="shared" si="63"/>
        <v>Y</v>
      </c>
      <c r="E684" s="31">
        <f t="shared" si="64"/>
        <v>0</v>
      </c>
      <c r="F684" s="32" t="str">
        <f t="shared" si="65"/>
        <v/>
      </c>
      <c r="G684" s="33" t="str">
        <f ca="1">IF(OR(P684=$N$2,P684=$N$3),IF(F684=ReleaseProgress!$G$2,0,IF(F684&gt;ReleaseProgress!$G$2,1,-1)),"")</f>
        <v/>
      </c>
      <c r="H684" s="34" t="s">
        <v>742</v>
      </c>
      <c r="I684" s="45"/>
      <c r="J684" s="46"/>
      <c r="K684" s="46"/>
      <c r="L684" s="47"/>
      <c r="M684" s="47"/>
      <c r="N684" s="54"/>
      <c r="O684" s="49"/>
      <c r="P684" s="50"/>
      <c r="Q684" s="51"/>
      <c r="R684" s="51"/>
      <c r="S684" s="51"/>
      <c r="T684" s="51"/>
      <c r="U684" s="55"/>
      <c r="V684" s="53" t="str">
        <f t="shared" si="66"/>
        <v/>
      </c>
      <c r="W684" s="44"/>
      <c r="X684" t="s">
        <v>28</v>
      </c>
    </row>
    <row r="685" spans="2:24">
      <c r="B685" s="31" t="str">
        <f t="shared" si="67"/>
        <v/>
      </c>
      <c r="C685" s="31" t="str">
        <f t="shared" si="68"/>
        <v/>
      </c>
      <c r="D685" s="31" t="str">
        <f t="shared" si="63"/>
        <v>Y</v>
      </c>
      <c r="E685" s="31">
        <f t="shared" si="64"/>
        <v>0</v>
      </c>
      <c r="F685" s="32" t="str">
        <f t="shared" si="65"/>
        <v/>
      </c>
      <c r="G685" s="33" t="str">
        <f ca="1">IF(OR(P685=$N$2,P685=$N$3),IF(F685=ReleaseProgress!$G$2,0,IF(F685&gt;ReleaseProgress!$G$2,1,-1)),"")</f>
        <v/>
      </c>
      <c r="H685" s="34" t="s">
        <v>743</v>
      </c>
      <c r="I685" s="45"/>
      <c r="J685" s="46"/>
      <c r="K685" s="46"/>
      <c r="L685" s="47"/>
      <c r="M685" s="47"/>
      <c r="N685" s="54"/>
      <c r="O685" s="49"/>
      <c r="P685" s="50"/>
      <c r="Q685" s="51"/>
      <c r="R685" s="51"/>
      <c r="S685" s="51"/>
      <c r="T685" s="51"/>
      <c r="U685" s="55"/>
      <c r="V685" s="53" t="str">
        <f t="shared" si="66"/>
        <v/>
      </c>
      <c r="W685" s="44"/>
      <c r="X685" t="s">
        <v>28</v>
      </c>
    </row>
    <row r="686" spans="2:24">
      <c r="B686" s="31" t="str">
        <f t="shared" si="67"/>
        <v/>
      </c>
      <c r="C686" s="31" t="str">
        <f t="shared" si="68"/>
        <v/>
      </c>
      <c r="D686" s="31" t="str">
        <f t="shared" si="63"/>
        <v>Y</v>
      </c>
      <c r="E686" s="31">
        <f t="shared" si="64"/>
        <v>0</v>
      </c>
      <c r="F686" s="32" t="str">
        <f t="shared" si="65"/>
        <v/>
      </c>
      <c r="G686" s="33" t="str">
        <f ca="1">IF(OR(P686=$N$2,P686=$N$3),IF(F686=ReleaseProgress!$G$2,0,IF(F686&gt;ReleaseProgress!$G$2,1,-1)),"")</f>
        <v/>
      </c>
      <c r="H686" s="34" t="s">
        <v>744</v>
      </c>
      <c r="I686" s="45"/>
      <c r="J686" s="46"/>
      <c r="K686" s="46"/>
      <c r="L686" s="47"/>
      <c r="M686" s="47"/>
      <c r="N686" s="54"/>
      <c r="O686" s="49"/>
      <c r="P686" s="50"/>
      <c r="Q686" s="51"/>
      <c r="R686" s="51"/>
      <c r="S686" s="51"/>
      <c r="T686" s="51"/>
      <c r="U686" s="55"/>
      <c r="V686" s="53" t="str">
        <f t="shared" si="66"/>
        <v/>
      </c>
      <c r="W686" s="44"/>
      <c r="X686" t="s">
        <v>28</v>
      </c>
    </row>
    <row r="687" spans="2:24">
      <c r="B687" s="31" t="str">
        <f t="shared" si="67"/>
        <v/>
      </c>
      <c r="C687" s="31" t="str">
        <f t="shared" si="68"/>
        <v/>
      </c>
      <c r="D687" s="31" t="str">
        <f t="shared" si="63"/>
        <v>Y</v>
      </c>
      <c r="E687" s="31">
        <f t="shared" si="64"/>
        <v>0</v>
      </c>
      <c r="F687" s="32" t="str">
        <f t="shared" si="65"/>
        <v/>
      </c>
      <c r="G687" s="33" t="str">
        <f ca="1">IF(OR(P687=$N$2,P687=$N$3),IF(F687=ReleaseProgress!$G$2,0,IF(F687&gt;ReleaseProgress!$G$2,1,-1)),"")</f>
        <v/>
      </c>
      <c r="H687" s="34" t="s">
        <v>745</v>
      </c>
      <c r="I687" s="45"/>
      <c r="J687" s="46"/>
      <c r="K687" s="46"/>
      <c r="L687" s="47"/>
      <c r="M687" s="47"/>
      <c r="N687" s="54"/>
      <c r="O687" s="49"/>
      <c r="P687" s="50"/>
      <c r="Q687" s="51"/>
      <c r="R687" s="51"/>
      <c r="S687" s="51"/>
      <c r="T687" s="51"/>
      <c r="U687" s="55"/>
      <c r="V687" s="53" t="str">
        <f t="shared" si="66"/>
        <v/>
      </c>
      <c r="W687" s="44"/>
      <c r="X687" t="s">
        <v>28</v>
      </c>
    </row>
    <row r="688" spans="2:24">
      <c r="B688" s="31" t="str">
        <f t="shared" si="67"/>
        <v/>
      </c>
      <c r="C688" s="31" t="str">
        <f t="shared" si="68"/>
        <v/>
      </c>
      <c r="D688" s="31" t="str">
        <f t="shared" si="63"/>
        <v>Y</v>
      </c>
      <c r="E688" s="31">
        <f t="shared" si="64"/>
        <v>0</v>
      </c>
      <c r="F688" s="32" t="str">
        <f t="shared" si="65"/>
        <v/>
      </c>
      <c r="G688" s="33" t="str">
        <f ca="1">IF(OR(P688=$N$2,P688=$N$3),IF(F688=ReleaseProgress!$G$2,0,IF(F688&gt;ReleaseProgress!$G$2,1,-1)),"")</f>
        <v/>
      </c>
      <c r="H688" s="34" t="s">
        <v>746</v>
      </c>
      <c r="I688" s="45"/>
      <c r="J688" s="46"/>
      <c r="K688" s="46"/>
      <c r="L688" s="47"/>
      <c r="M688" s="47"/>
      <c r="N688" s="54"/>
      <c r="O688" s="49"/>
      <c r="P688" s="50"/>
      <c r="Q688" s="51"/>
      <c r="R688" s="51"/>
      <c r="S688" s="51"/>
      <c r="T688" s="51"/>
      <c r="U688" s="55"/>
      <c r="V688" s="53" t="str">
        <f t="shared" si="66"/>
        <v/>
      </c>
      <c r="W688" s="44"/>
      <c r="X688" t="s">
        <v>28</v>
      </c>
    </row>
    <row r="689" spans="2:24">
      <c r="B689" s="31" t="str">
        <f t="shared" si="67"/>
        <v/>
      </c>
      <c r="C689" s="31" t="str">
        <f t="shared" si="68"/>
        <v/>
      </c>
      <c r="D689" s="31" t="str">
        <f t="shared" si="63"/>
        <v>Y</v>
      </c>
      <c r="E689" s="31">
        <f t="shared" si="64"/>
        <v>0</v>
      </c>
      <c r="F689" s="32" t="str">
        <f t="shared" si="65"/>
        <v/>
      </c>
      <c r="G689" s="33" t="str">
        <f ca="1">IF(OR(P689=$N$2,P689=$N$3),IF(F689=ReleaseProgress!$G$2,0,IF(F689&gt;ReleaseProgress!$G$2,1,-1)),"")</f>
        <v/>
      </c>
      <c r="H689" s="34" t="s">
        <v>747</v>
      </c>
      <c r="I689" s="45"/>
      <c r="J689" s="46"/>
      <c r="K689" s="46"/>
      <c r="L689" s="47"/>
      <c r="M689" s="47"/>
      <c r="N689" s="54"/>
      <c r="O689" s="49"/>
      <c r="P689" s="50"/>
      <c r="Q689" s="51"/>
      <c r="R689" s="51"/>
      <c r="S689" s="51"/>
      <c r="T689" s="51"/>
      <c r="U689" s="55"/>
      <c r="V689" s="53" t="str">
        <f t="shared" si="66"/>
        <v/>
      </c>
      <c r="W689" s="44"/>
      <c r="X689" t="s">
        <v>28</v>
      </c>
    </row>
    <row r="690" spans="2:24">
      <c r="B690" s="31" t="str">
        <f t="shared" si="67"/>
        <v/>
      </c>
      <c r="C690" s="31" t="str">
        <f t="shared" si="68"/>
        <v/>
      </c>
      <c r="D690" s="31" t="str">
        <f t="shared" si="63"/>
        <v>Y</v>
      </c>
      <c r="E690" s="31">
        <f t="shared" si="64"/>
        <v>0</v>
      </c>
      <c r="F690" s="32" t="str">
        <f t="shared" si="65"/>
        <v/>
      </c>
      <c r="G690" s="33" t="str">
        <f ca="1">IF(OR(P690=$N$2,P690=$N$3),IF(F690=ReleaseProgress!$G$2,0,IF(F690&gt;ReleaseProgress!$G$2,1,-1)),"")</f>
        <v/>
      </c>
      <c r="H690" s="34" t="s">
        <v>748</v>
      </c>
      <c r="I690" s="45"/>
      <c r="J690" s="46"/>
      <c r="K690" s="46"/>
      <c r="L690" s="47"/>
      <c r="M690" s="47"/>
      <c r="N690" s="54"/>
      <c r="O690" s="49"/>
      <c r="P690" s="50"/>
      <c r="Q690" s="51"/>
      <c r="R690" s="51"/>
      <c r="S690" s="51"/>
      <c r="T690" s="51"/>
      <c r="U690" s="55"/>
      <c r="V690" s="53" t="str">
        <f t="shared" si="66"/>
        <v/>
      </c>
      <c r="W690" s="44"/>
      <c r="X690" t="s">
        <v>28</v>
      </c>
    </row>
    <row r="691" spans="2:24">
      <c r="B691" s="31" t="str">
        <f t="shared" si="67"/>
        <v/>
      </c>
      <c r="C691" s="31" t="str">
        <f t="shared" si="68"/>
        <v/>
      </c>
      <c r="D691" s="31" t="str">
        <f t="shared" si="63"/>
        <v>Y</v>
      </c>
      <c r="E691" s="31">
        <f t="shared" si="64"/>
        <v>0</v>
      </c>
      <c r="F691" s="32" t="str">
        <f t="shared" si="65"/>
        <v/>
      </c>
      <c r="G691" s="33" t="str">
        <f ca="1">IF(OR(P691=$N$2,P691=$N$3),IF(F691=ReleaseProgress!$G$2,0,IF(F691&gt;ReleaseProgress!$G$2,1,-1)),"")</f>
        <v/>
      </c>
      <c r="H691" s="34" t="s">
        <v>749</v>
      </c>
      <c r="I691" s="45"/>
      <c r="J691" s="46"/>
      <c r="K691" s="46"/>
      <c r="L691" s="47"/>
      <c r="M691" s="47"/>
      <c r="N691" s="54"/>
      <c r="O691" s="49"/>
      <c r="P691" s="50"/>
      <c r="Q691" s="51"/>
      <c r="R691" s="51"/>
      <c r="S691" s="51"/>
      <c r="T691" s="51"/>
      <c r="U691" s="55"/>
      <c r="V691" s="53" t="str">
        <f t="shared" si="66"/>
        <v/>
      </c>
      <c r="W691" s="44"/>
      <c r="X691" t="s">
        <v>28</v>
      </c>
    </row>
    <row r="692" spans="2:24">
      <c r="B692" s="31" t="str">
        <f t="shared" si="67"/>
        <v/>
      </c>
      <c r="C692" s="31" t="str">
        <f t="shared" si="68"/>
        <v/>
      </c>
      <c r="D692" s="31" t="str">
        <f t="shared" si="63"/>
        <v>Y</v>
      </c>
      <c r="E692" s="31">
        <f t="shared" si="64"/>
        <v>0</v>
      </c>
      <c r="F692" s="32" t="str">
        <f t="shared" si="65"/>
        <v/>
      </c>
      <c r="G692" s="33" t="str">
        <f ca="1">IF(OR(P692=$N$2,P692=$N$3),IF(F692=ReleaseProgress!$G$2,0,IF(F692&gt;ReleaseProgress!$G$2,1,-1)),"")</f>
        <v/>
      </c>
      <c r="H692" s="34" t="s">
        <v>750</v>
      </c>
      <c r="I692" s="45"/>
      <c r="J692" s="46"/>
      <c r="K692" s="46"/>
      <c r="L692" s="47"/>
      <c r="M692" s="47"/>
      <c r="N692" s="54"/>
      <c r="O692" s="49"/>
      <c r="P692" s="50"/>
      <c r="Q692" s="51"/>
      <c r="R692" s="51"/>
      <c r="S692" s="51"/>
      <c r="T692" s="51"/>
      <c r="U692" s="55"/>
      <c r="V692" s="53" t="str">
        <f t="shared" si="66"/>
        <v/>
      </c>
      <c r="W692" s="44"/>
      <c r="X692" t="s">
        <v>28</v>
      </c>
    </row>
    <row r="693" spans="2:24">
      <c r="B693" s="31" t="str">
        <f t="shared" si="67"/>
        <v/>
      </c>
      <c r="C693" s="31" t="str">
        <f t="shared" si="68"/>
        <v/>
      </c>
      <c r="D693" s="31" t="str">
        <f t="shared" si="63"/>
        <v>Y</v>
      </c>
      <c r="E693" s="31">
        <f t="shared" si="64"/>
        <v>0</v>
      </c>
      <c r="F693" s="32" t="str">
        <f t="shared" si="65"/>
        <v/>
      </c>
      <c r="G693" s="33" t="str">
        <f ca="1">IF(OR(P693=$N$2,P693=$N$3),IF(F693=ReleaseProgress!$G$2,0,IF(F693&gt;ReleaseProgress!$G$2,1,-1)),"")</f>
        <v/>
      </c>
      <c r="H693" s="34" t="s">
        <v>751</v>
      </c>
      <c r="I693" s="45"/>
      <c r="J693" s="46"/>
      <c r="K693" s="46"/>
      <c r="L693" s="47"/>
      <c r="M693" s="47"/>
      <c r="N693" s="54"/>
      <c r="O693" s="49"/>
      <c r="P693" s="50"/>
      <c r="Q693" s="51"/>
      <c r="R693" s="51"/>
      <c r="S693" s="51"/>
      <c r="T693" s="51"/>
      <c r="U693" s="55"/>
      <c r="V693" s="53" t="str">
        <f t="shared" si="66"/>
        <v/>
      </c>
      <c r="W693" s="44"/>
      <c r="X693" t="s">
        <v>28</v>
      </c>
    </row>
    <row r="694" spans="2:24">
      <c r="B694" s="31" t="str">
        <f t="shared" si="67"/>
        <v/>
      </c>
      <c r="C694" s="31" t="str">
        <f t="shared" si="68"/>
        <v/>
      </c>
      <c r="D694" s="31" t="str">
        <f t="shared" si="63"/>
        <v>Y</v>
      </c>
      <c r="E694" s="31">
        <f t="shared" si="64"/>
        <v>0</v>
      </c>
      <c r="F694" s="32" t="str">
        <f t="shared" si="65"/>
        <v/>
      </c>
      <c r="G694" s="33" t="str">
        <f ca="1">IF(OR(P694=$N$2,P694=$N$3),IF(F694=ReleaseProgress!$G$2,0,IF(F694&gt;ReleaseProgress!$G$2,1,-1)),"")</f>
        <v/>
      </c>
      <c r="H694" s="34" t="s">
        <v>752</v>
      </c>
      <c r="I694" s="45"/>
      <c r="J694" s="46"/>
      <c r="K694" s="46"/>
      <c r="L694" s="47"/>
      <c r="M694" s="47"/>
      <c r="N694" s="54"/>
      <c r="O694" s="49"/>
      <c r="P694" s="50"/>
      <c r="Q694" s="51"/>
      <c r="R694" s="51"/>
      <c r="S694" s="51"/>
      <c r="T694" s="51"/>
      <c r="U694" s="55"/>
      <c r="V694" s="53" t="str">
        <f t="shared" si="66"/>
        <v/>
      </c>
      <c r="W694" s="44"/>
      <c r="X694" t="s">
        <v>28</v>
      </c>
    </row>
    <row r="695" spans="2:24">
      <c r="B695" s="31" t="str">
        <f t="shared" si="67"/>
        <v/>
      </c>
      <c r="C695" s="31" t="str">
        <f t="shared" si="68"/>
        <v/>
      </c>
      <c r="D695" s="31" t="str">
        <f t="shared" si="63"/>
        <v>Y</v>
      </c>
      <c r="E695" s="31">
        <f t="shared" si="64"/>
        <v>0</v>
      </c>
      <c r="F695" s="32" t="str">
        <f t="shared" si="65"/>
        <v/>
      </c>
      <c r="G695" s="33" t="str">
        <f ca="1">IF(OR(P695=$N$2,P695=$N$3),IF(F695=ReleaseProgress!$G$2,0,IF(F695&gt;ReleaseProgress!$G$2,1,-1)),"")</f>
        <v/>
      </c>
      <c r="H695" s="34" t="s">
        <v>753</v>
      </c>
      <c r="I695" s="45"/>
      <c r="J695" s="46"/>
      <c r="K695" s="46"/>
      <c r="L695" s="47"/>
      <c r="M695" s="47"/>
      <c r="N695" s="54"/>
      <c r="O695" s="49"/>
      <c r="P695" s="50"/>
      <c r="Q695" s="51"/>
      <c r="R695" s="51"/>
      <c r="S695" s="51"/>
      <c r="T695" s="51"/>
      <c r="U695" s="55"/>
      <c r="V695" s="53" t="str">
        <f t="shared" si="66"/>
        <v/>
      </c>
      <c r="W695" s="44"/>
      <c r="X695" t="s">
        <v>28</v>
      </c>
    </row>
    <row r="696" spans="2:24">
      <c r="B696" s="31" t="str">
        <f t="shared" si="67"/>
        <v/>
      </c>
      <c r="C696" s="31" t="str">
        <f t="shared" si="68"/>
        <v/>
      </c>
      <c r="D696" s="31" t="str">
        <f t="shared" si="63"/>
        <v>Y</v>
      </c>
      <c r="E696" s="31">
        <f t="shared" si="64"/>
        <v>0</v>
      </c>
      <c r="F696" s="32" t="str">
        <f t="shared" si="65"/>
        <v/>
      </c>
      <c r="G696" s="33" t="str">
        <f ca="1">IF(OR(P696=$N$2,P696=$N$3),IF(F696=ReleaseProgress!$G$2,0,IF(F696&gt;ReleaseProgress!$G$2,1,-1)),"")</f>
        <v/>
      </c>
      <c r="H696" s="34" t="s">
        <v>754</v>
      </c>
      <c r="I696" s="45"/>
      <c r="J696" s="46"/>
      <c r="K696" s="46"/>
      <c r="L696" s="47"/>
      <c r="M696" s="47"/>
      <c r="N696" s="54"/>
      <c r="O696" s="49"/>
      <c r="P696" s="50"/>
      <c r="Q696" s="51"/>
      <c r="R696" s="51"/>
      <c r="S696" s="51"/>
      <c r="T696" s="51"/>
      <c r="U696" s="55"/>
      <c r="V696" s="53" t="str">
        <f t="shared" si="66"/>
        <v/>
      </c>
      <c r="W696" s="44"/>
      <c r="X696" t="s">
        <v>28</v>
      </c>
    </row>
    <row r="697" spans="2:24">
      <c r="B697" s="31" t="str">
        <f t="shared" si="67"/>
        <v/>
      </c>
      <c r="C697" s="31" t="str">
        <f t="shared" si="68"/>
        <v/>
      </c>
      <c r="D697" s="31" t="str">
        <f t="shared" si="63"/>
        <v>Y</v>
      </c>
      <c r="E697" s="31">
        <f t="shared" si="64"/>
        <v>0</v>
      </c>
      <c r="F697" s="32" t="str">
        <f t="shared" si="65"/>
        <v/>
      </c>
      <c r="G697" s="33" t="str">
        <f ca="1">IF(OR(P697=$N$2,P697=$N$3),IF(F697=ReleaseProgress!$G$2,0,IF(F697&gt;ReleaseProgress!$G$2,1,-1)),"")</f>
        <v/>
      </c>
      <c r="H697" s="34" t="s">
        <v>755</v>
      </c>
      <c r="I697" s="45"/>
      <c r="J697" s="46"/>
      <c r="K697" s="46"/>
      <c r="L697" s="47"/>
      <c r="M697" s="47"/>
      <c r="N697" s="54"/>
      <c r="O697" s="49"/>
      <c r="P697" s="50"/>
      <c r="Q697" s="51"/>
      <c r="R697" s="51"/>
      <c r="S697" s="51"/>
      <c r="T697" s="51"/>
      <c r="U697" s="55"/>
      <c r="V697" s="53" t="str">
        <f t="shared" si="66"/>
        <v/>
      </c>
      <c r="W697" s="44"/>
      <c r="X697" t="s">
        <v>28</v>
      </c>
    </row>
    <row r="698" spans="2:24">
      <c r="B698" s="31" t="str">
        <f t="shared" si="67"/>
        <v/>
      </c>
      <c r="C698" s="31" t="str">
        <f t="shared" si="68"/>
        <v/>
      </c>
      <c r="D698" s="31" t="str">
        <f t="shared" si="63"/>
        <v>Y</v>
      </c>
      <c r="E698" s="31">
        <f t="shared" si="64"/>
        <v>0</v>
      </c>
      <c r="F698" s="32" t="str">
        <f t="shared" si="65"/>
        <v/>
      </c>
      <c r="G698" s="33" t="str">
        <f ca="1">IF(OR(P698=$N$2,P698=$N$3),IF(F698=ReleaseProgress!$G$2,0,IF(F698&gt;ReleaseProgress!$G$2,1,-1)),"")</f>
        <v/>
      </c>
      <c r="H698" s="34" t="s">
        <v>756</v>
      </c>
      <c r="I698" s="45"/>
      <c r="J698" s="46"/>
      <c r="K698" s="46"/>
      <c r="L698" s="47"/>
      <c r="M698" s="47"/>
      <c r="N698" s="54"/>
      <c r="O698" s="49"/>
      <c r="P698" s="50"/>
      <c r="Q698" s="51"/>
      <c r="R698" s="51"/>
      <c r="S698" s="51"/>
      <c r="T698" s="51"/>
      <c r="U698" s="55"/>
      <c r="V698" s="53" t="str">
        <f t="shared" si="66"/>
        <v/>
      </c>
      <c r="W698" s="44"/>
      <c r="X698" t="s">
        <v>28</v>
      </c>
    </row>
    <row r="699" spans="2:24">
      <c r="B699" s="31" t="str">
        <f t="shared" si="67"/>
        <v/>
      </c>
      <c r="C699" s="31" t="str">
        <f t="shared" si="68"/>
        <v/>
      </c>
      <c r="D699" s="31" t="str">
        <f t="shared" si="63"/>
        <v>Y</v>
      </c>
      <c r="E699" s="31">
        <f t="shared" si="64"/>
        <v>0</v>
      </c>
      <c r="F699" s="32" t="str">
        <f t="shared" si="65"/>
        <v/>
      </c>
      <c r="G699" s="33" t="str">
        <f ca="1">IF(OR(P699=$N$2,P699=$N$3),IF(F699=ReleaseProgress!$G$2,0,IF(F699&gt;ReleaseProgress!$G$2,1,-1)),"")</f>
        <v/>
      </c>
      <c r="H699" s="34" t="s">
        <v>757</v>
      </c>
      <c r="I699" s="45"/>
      <c r="J699" s="46"/>
      <c r="K699" s="46"/>
      <c r="L699" s="47"/>
      <c r="M699" s="47"/>
      <c r="N699" s="54"/>
      <c r="O699" s="49"/>
      <c r="P699" s="50"/>
      <c r="Q699" s="51"/>
      <c r="R699" s="51"/>
      <c r="S699" s="51"/>
      <c r="T699" s="51"/>
      <c r="U699" s="55"/>
      <c r="V699" s="53" t="str">
        <f t="shared" si="66"/>
        <v/>
      </c>
      <c r="W699" s="44"/>
      <c r="X699" t="s">
        <v>28</v>
      </c>
    </row>
    <row r="700" spans="2:24">
      <c r="B700" s="31" t="str">
        <f t="shared" si="67"/>
        <v/>
      </c>
      <c r="C700" s="31" t="str">
        <f t="shared" si="68"/>
        <v/>
      </c>
      <c r="D700" s="31" t="str">
        <f t="shared" si="63"/>
        <v>Y</v>
      </c>
      <c r="E700" s="31">
        <f t="shared" si="64"/>
        <v>0</v>
      </c>
      <c r="F700" s="32" t="str">
        <f t="shared" si="65"/>
        <v/>
      </c>
      <c r="G700" s="33" t="str">
        <f ca="1">IF(OR(P700=$N$2,P700=$N$3),IF(F700=ReleaseProgress!$G$2,0,IF(F700&gt;ReleaseProgress!$G$2,1,-1)),"")</f>
        <v/>
      </c>
      <c r="H700" s="34" t="s">
        <v>758</v>
      </c>
      <c r="I700" s="45"/>
      <c r="J700" s="46"/>
      <c r="K700" s="46"/>
      <c r="L700" s="47"/>
      <c r="M700" s="47"/>
      <c r="N700" s="54"/>
      <c r="O700" s="49"/>
      <c r="P700" s="50"/>
      <c r="Q700" s="51"/>
      <c r="R700" s="51"/>
      <c r="S700" s="51"/>
      <c r="T700" s="51"/>
      <c r="U700" s="55"/>
      <c r="V700" s="53" t="str">
        <f t="shared" si="66"/>
        <v/>
      </c>
      <c r="W700" s="44"/>
      <c r="X700" t="s">
        <v>28</v>
      </c>
    </row>
    <row r="701" spans="2:24">
      <c r="B701" s="31" t="str">
        <f t="shared" si="67"/>
        <v/>
      </c>
      <c r="C701" s="31" t="str">
        <f t="shared" si="68"/>
        <v/>
      </c>
      <c r="D701" s="31" t="str">
        <f t="shared" si="63"/>
        <v>Y</v>
      </c>
      <c r="E701" s="31">
        <f t="shared" si="64"/>
        <v>0</v>
      </c>
      <c r="F701" s="32" t="str">
        <f t="shared" si="65"/>
        <v/>
      </c>
      <c r="G701" s="33" t="str">
        <f ca="1">IF(OR(P701=$N$2,P701=$N$3),IF(F701=ReleaseProgress!$G$2,0,IF(F701&gt;ReleaseProgress!$G$2,1,-1)),"")</f>
        <v/>
      </c>
      <c r="H701" s="34" t="s">
        <v>759</v>
      </c>
      <c r="I701" s="45"/>
      <c r="J701" s="46"/>
      <c r="K701" s="46"/>
      <c r="L701" s="47"/>
      <c r="M701" s="47"/>
      <c r="N701" s="54"/>
      <c r="O701" s="49"/>
      <c r="P701" s="50"/>
      <c r="Q701" s="51"/>
      <c r="R701" s="51"/>
      <c r="S701" s="51"/>
      <c r="T701" s="51"/>
      <c r="U701" s="55"/>
      <c r="V701" s="53" t="str">
        <f t="shared" si="66"/>
        <v/>
      </c>
      <c r="W701" s="44"/>
      <c r="X701" t="s">
        <v>28</v>
      </c>
    </row>
    <row r="702" spans="2:24">
      <c r="B702" s="31" t="str">
        <f t="shared" si="67"/>
        <v/>
      </c>
      <c r="C702" s="31" t="str">
        <f t="shared" si="68"/>
        <v/>
      </c>
      <c r="D702" s="31" t="str">
        <f t="shared" si="63"/>
        <v>Y</v>
      </c>
      <c r="E702" s="31">
        <f t="shared" si="64"/>
        <v>0</v>
      </c>
      <c r="F702" s="32" t="str">
        <f t="shared" si="65"/>
        <v/>
      </c>
      <c r="G702" s="33" t="str">
        <f ca="1">IF(OR(P702=$N$2,P702=$N$3),IF(F702=ReleaseProgress!$G$2,0,IF(F702&gt;ReleaseProgress!$G$2,1,-1)),"")</f>
        <v/>
      </c>
      <c r="H702" s="34" t="s">
        <v>760</v>
      </c>
      <c r="I702" s="45"/>
      <c r="J702" s="46"/>
      <c r="K702" s="46"/>
      <c r="L702" s="47"/>
      <c r="M702" s="47"/>
      <c r="N702" s="54"/>
      <c r="O702" s="49"/>
      <c r="P702" s="50"/>
      <c r="Q702" s="51"/>
      <c r="R702" s="51"/>
      <c r="S702" s="51"/>
      <c r="T702" s="51"/>
      <c r="U702" s="55"/>
      <c r="V702" s="53" t="str">
        <f t="shared" si="66"/>
        <v/>
      </c>
      <c r="W702" s="44"/>
      <c r="X702" t="s">
        <v>28</v>
      </c>
    </row>
    <row r="703" spans="2:24">
      <c r="B703" s="31" t="str">
        <f t="shared" si="67"/>
        <v/>
      </c>
      <c r="C703" s="31" t="str">
        <f t="shared" si="68"/>
        <v/>
      </c>
      <c r="D703" s="31" t="str">
        <f t="shared" si="63"/>
        <v>Y</v>
      </c>
      <c r="E703" s="31">
        <f t="shared" si="64"/>
        <v>0</v>
      </c>
      <c r="F703" s="32" t="str">
        <f t="shared" si="65"/>
        <v/>
      </c>
      <c r="G703" s="33" t="str">
        <f ca="1">IF(OR(P703=$N$2,P703=$N$3),IF(F703=ReleaseProgress!$G$2,0,IF(F703&gt;ReleaseProgress!$G$2,1,-1)),"")</f>
        <v/>
      </c>
      <c r="H703" s="34" t="s">
        <v>761</v>
      </c>
      <c r="I703" s="45"/>
      <c r="J703" s="46"/>
      <c r="K703" s="46"/>
      <c r="L703" s="47"/>
      <c r="M703" s="47"/>
      <c r="N703" s="54"/>
      <c r="O703" s="49"/>
      <c r="P703" s="50"/>
      <c r="Q703" s="51"/>
      <c r="R703" s="51"/>
      <c r="S703" s="51"/>
      <c r="T703" s="51"/>
      <c r="U703" s="55"/>
      <c r="V703" s="53" t="str">
        <f t="shared" si="66"/>
        <v/>
      </c>
      <c r="W703" s="44"/>
      <c r="X703" t="s">
        <v>28</v>
      </c>
    </row>
    <row r="704" spans="2:24">
      <c r="B704" s="31" t="str">
        <f t="shared" si="67"/>
        <v/>
      </c>
      <c r="C704" s="31" t="str">
        <f t="shared" si="68"/>
        <v/>
      </c>
      <c r="D704" s="31" t="str">
        <f t="shared" si="63"/>
        <v>Y</v>
      </c>
      <c r="E704" s="31">
        <f t="shared" si="64"/>
        <v>0</v>
      </c>
      <c r="F704" s="32" t="str">
        <f t="shared" si="65"/>
        <v/>
      </c>
      <c r="G704" s="33" t="str">
        <f ca="1">IF(OR(P704=$N$2,P704=$N$3),IF(F704=ReleaseProgress!$G$2,0,IF(F704&gt;ReleaseProgress!$G$2,1,-1)),"")</f>
        <v/>
      </c>
      <c r="H704" s="34" t="s">
        <v>762</v>
      </c>
      <c r="I704" s="45"/>
      <c r="J704" s="46"/>
      <c r="K704" s="46"/>
      <c r="L704" s="47"/>
      <c r="M704" s="47"/>
      <c r="N704" s="54"/>
      <c r="O704" s="49"/>
      <c r="P704" s="50"/>
      <c r="Q704" s="51"/>
      <c r="R704" s="51"/>
      <c r="S704" s="51"/>
      <c r="T704" s="51"/>
      <c r="U704" s="55"/>
      <c r="V704" s="53" t="str">
        <f t="shared" si="66"/>
        <v/>
      </c>
      <c r="W704" s="44"/>
      <c r="X704" t="s">
        <v>28</v>
      </c>
    </row>
    <row r="705" spans="2:24">
      <c r="B705" s="31" t="str">
        <f t="shared" si="67"/>
        <v/>
      </c>
      <c r="C705" s="31" t="str">
        <f t="shared" si="68"/>
        <v/>
      </c>
      <c r="D705" s="31" t="str">
        <f t="shared" si="63"/>
        <v>Y</v>
      </c>
      <c r="E705" s="31">
        <f t="shared" si="64"/>
        <v>0</v>
      </c>
      <c r="F705" s="32" t="str">
        <f t="shared" si="65"/>
        <v/>
      </c>
      <c r="G705" s="33" t="str">
        <f ca="1">IF(OR(P705=$N$2,P705=$N$3),IF(F705=ReleaseProgress!$G$2,0,IF(F705&gt;ReleaseProgress!$G$2,1,-1)),"")</f>
        <v/>
      </c>
      <c r="H705" s="34" t="s">
        <v>763</v>
      </c>
      <c r="I705" s="45"/>
      <c r="J705" s="46"/>
      <c r="K705" s="46"/>
      <c r="L705" s="47"/>
      <c r="M705" s="47"/>
      <c r="N705" s="54"/>
      <c r="O705" s="49"/>
      <c r="P705" s="50"/>
      <c r="Q705" s="51"/>
      <c r="R705" s="51"/>
      <c r="S705" s="51"/>
      <c r="T705" s="51"/>
      <c r="U705" s="55"/>
      <c r="V705" s="53" t="str">
        <f t="shared" si="66"/>
        <v/>
      </c>
      <c r="W705" s="44"/>
      <c r="X705" t="s">
        <v>28</v>
      </c>
    </row>
    <row r="706" spans="2:24">
      <c r="B706" s="31" t="str">
        <f t="shared" si="67"/>
        <v/>
      </c>
      <c r="C706" s="31" t="str">
        <f t="shared" si="68"/>
        <v/>
      </c>
      <c r="D706" s="31" t="str">
        <f t="shared" si="63"/>
        <v>Y</v>
      </c>
      <c r="E706" s="31">
        <f t="shared" si="64"/>
        <v>0</v>
      </c>
      <c r="F706" s="32" t="str">
        <f t="shared" si="65"/>
        <v/>
      </c>
      <c r="G706" s="33" t="str">
        <f ca="1">IF(OR(P706=$N$2,P706=$N$3),IF(F706=ReleaseProgress!$G$2,0,IF(F706&gt;ReleaseProgress!$G$2,1,-1)),"")</f>
        <v/>
      </c>
      <c r="H706" s="34" t="s">
        <v>764</v>
      </c>
      <c r="I706" s="45"/>
      <c r="J706" s="46"/>
      <c r="K706" s="46"/>
      <c r="L706" s="47"/>
      <c r="M706" s="47"/>
      <c r="N706" s="54"/>
      <c r="O706" s="49"/>
      <c r="P706" s="50"/>
      <c r="Q706" s="51"/>
      <c r="R706" s="51"/>
      <c r="S706" s="51"/>
      <c r="T706" s="51"/>
      <c r="U706" s="55"/>
      <c r="V706" s="53" t="str">
        <f t="shared" si="66"/>
        <v/>
      </c>
      <c r="W706" s="44"/>
      <c r="X706" t="s">
        <v>28</v>
      </c>
    </row>
    <row r="707" spans="2:24">
      <c r="B707" s="31" t="str">
        <f t="shared" si="67"/>
        <v/>
      </c>
      <c r="C707" s="31" t="str">
        <f t="shared" si="68"/>
        <v/>
      </c>
      <c r="D707" s="31" t="str">
        <f t="shared" si="63"/>
        <v>Y</v>
      </c>
      <c r="E707" s="31">
        <f t="shared" si="64"/>
        <v>0</v>
      </c>
      <c r="F707" s="32" t="str">
        <f t="shared" si="65"/>
        <v/>
      </c>
      <c r="G707" s="33" t="str">
        <f ca="1">IF(OR(P707=$N$2,P707=$N$3),IF(F707=ReleaseProgress!$G$2,0,IF(F707&gt;ReleaseProgress!$G$2,1,-1)),"")</f>
        <v/>
      </c>
      <c r="H707" s="34" t="s">
        <v>765</v>
      </c>
      <c r="I707" s="45"/>
      <c r="J707" s="46"/>
      <c r="K707" s="46"/>
      <c r="L707" s="47"/>
      <c r="M707" s="47"/>
      <c r="N707" s="54"/>
      <c r="O707" s="49"/>
      <c r="P707" s="50"/>
      <c r="Q707" s="51"/>
      <c r="R707" s="51"/>
      <c r="S707" s="51"/>
      <c r="T707" s="51"/>
      <c r="U707" s="55"/>
      <c r="V707" s="53" t="str">
        <f t="shared" si="66"/>
        <v/>
      </c>
      <c r="W707" s="44"/>
      <c r="X707" t="s">
        <v>28</v>
      </c>
    </row>
    <row r="708" spans="2:24">
      <c r="B708" s="31" t="str">
        <f t="shared" si="67"/>
        <v/>
      </c>
      <c r="C708" s="31" t="str">
        <f t="shared" si="68"/>
        <v/>
      </c>
      <c r="D708" s="31" t="str">
        <f t="shared" si="63"/>
        <v>Y</v>
      </c>
      <c r="E708" s="31">
        <f t="shared" si="64"/>
        <v>0</v>
      </c>
      <c r="F708" s="32" t="str">
        <f t="shared" si="65"/>
        <v/>
      </c>
      <c r="G708" s="33" t="str">
        <f ca="1">IF(OR(P708=$N$2,P708=$N$3),IF(F708=ReleaseProgress!$G$2,0,IF(F708&gt;ReleaseProgress!$G$2,1,-1)),"")</f>
        <v/>
      </c>
      <c r="H708" s="34" t="s">
        <v>766</v>
      </c>
      <c r="I708" s="45"/>
      <c r="J708" s="46"/>
      <c r="K708" s="46"/>
      <c r="L708" s="47"/>
      <c r="M708" s="47"/>
      <c r="N708" s="54"/>
      <c r="O708" s="49"/>
      <c r="P708" s="50"/>
      <c r="Q708" s="51"/>
      <c r="R708" s="51"/>
      <c r="S708" s="51"/>
      <c r="T708" s="51"/>
      <c r="U708" s="55"/>
      <c r="V708" s="53" t="str">
        <f t="shared" si="66"/>
        <v/>
      </c>
      <c r="W708" s="44"/>
      <c r="X708" t="s">
        <v>28</v>
      </c>
    </row>
    <row r="709" spans="2:24">
      <c r="B709" s="31" t="str">
        <f t="shared" si="67"/>
        <v/>
      </c>
      <c r="C709" s="31" t="str">
        <f t="shared" si="68"/>
        <v/>
      </c>
      <c r="D709" s="31" t="str">
        <f t="shared" si="63"/>
        <v>Y</v>
      </c>
      <c r="E709" s="31">
        <f t="shared" si="64"/>
        <v>0</v>
      </c>
      <c r="F709" s="32" t="str">
        <f t="shared" si="65"/>
        <v/>
      </c>
      <c r="G709" s="33" t="str">
        <f ca="1">IF(OR(P709=$N$2,P709=$N$3),IF(F709=ReleaseProgress!$G$2,0,IF(F709&gt;ReleaseProgress!$G$2,1,-1)),"")</f>
        <v/>
      </c>
      <c r="H709" s="34" t="s">
        <v>767</v>
      </c>
      <c r="I709" s="45"/>
      <c r="J709" s="46"/>
      <c r="K709" s="46"/>
      <c r="L709" s="47"/>
      <c r="M709" s="47"/>
      <c r="N709" s="54"/>
      <c r="O709" s="49"/>
      <c r="P709" s="50"/>
      <c r="Q709" s="51"/>
      <c r="R709" s="51"/>
      <c r="S709" s="51"/>
      <c r="T709" s="51"/>
      <c r="U709" s="55"/>
      <c r="V709" s="53" t="str">
        <f t="shared" si="66"/>
        <v/>
      </c>
      <c r="W709" s="44"/>
      <c r="X709" t="s">
        <v>28</v>
      </c>
    </row>
    <row r="710" spans="2:24">
      <c r="B710" s="31" t="str">
        <f t="shared" si="67"/>
        <v/>
      </c>
      <c r="C710" s="31" t="str">
        <f t="shared" si="68"/>
        <v/>
      </c>
      <c r="D710" s="31" t="str">
        <f t="shared" si="63"/>
        <v>Y</v>
      </c>
      <c r="E710" s="31">
        <f t="shared" si="64"/>
        <v>0</v>
      </c>
      <c r="F710" s="32" t="str">
        <f t="shared" si="65"/>
        <v/>
      </c>
      <c r="G710" s="33" t="str">
        <f ca="1">IF(OR(P710=$N$2,P710=$N$3),IF(F710=ReleaseProgress!$G$2,0,IF(F710&gt;ReleaseProgress!$G$2,1,-1)),"")</f>
        <v/>
      </c>
      <c r="H710" s="34" t="s">
        <v>768</v>
      </c>
      <c r="I710" s="45"/>
      <c r="J710" s="46"/>
      <c r="K710" s="46"/>
      <c r="L710" s="47"/>
      <c r="M710" s="47"/>
      <c r="N710" s="54"/>
      <c r="O710" s="49"/>
      <c r="P710" s="50"/>
      <c r="Q710" s="51"/>
      <c r="R710" s="51"/>
      <c r="S710" s="51"/>
      <c r="T710" s="51"/>
      <c r="U710" s="55"/>
      <c r="V710" s="53" t="str">
        <f t="shared" si="66"/>
        <v/>
      </c>
      <c r="W710" s="44"/>
      <c r="X710" t="s">
        <v>28</v>
      </c>
    </row>
    <row r="711" spans="2:24">
      <c r="B711" s="31" t="str">
        <f t="shared" si="67"/>
        <v/>
      </c>
      <c r="C711" s="31" t="str">
        <f t="shared" si="68"/>
        <v/>
      </c>
      <c r="D711" s="31" t="str">
        <f t="shared" si="63"/>
        <v>Y</v>
      </c>
      <c r="E711" s="31">
        <f t="shared" si="64"/>
        <v>0</v>
      </c>
      <c r="F711" s="32" t="str">
        <f t="shared" si="65"/>
        <v/>
      </c>
      <c r="G711" s="33" t="str">
        <f ca="1">IF(OR(P711=$N$2,P711=$N$3),IF(F711=ReleaseProgress!$G$2,0,IF(F711&gt;ReleaseProgress!$G$2,1,-1)),"")</f>
        <v/>
      </c>
      <c r="H711" s="34" t="s">
        <v>769</v>
      </c>
      <c r="I711" s="45"/>
      <c r="J711" s="46"/>
      <c r="K711" s="46"/>
      <c r="L711" s="47"/>
      <c r="M711" s="47"/>
      <c r="N711" s="54"/>
      <c r="O711" s="49"/>
      <c r="P711" s="50"/>
      <c r="Q711" s="51"/>
      <c r="R711" s="51"/>
      <c r="S711" s="51"/>
      <c r="T711" s="51"/>
      <c r="U711" s="55"/>
      <c r="V711" s="53" t="str">
        <f t="shared" si="66"/>
        <v/>
      </c>
      <c r="W711" s="44"/>
      <c r="X711" t="s">
        <v>28</v>
      </c>
    </row>
    <row r="712" spans="2:24">
      <c r="B712" s="31" t="str">
        <f t="shared" si="67"/>
        <v/>
      </c>
      <c r="C712" s="31" t="str">
        <f t="shared" si="68"/>
        <v/>
      </c>
      <c r="D712" s="31" t="str">
        <f t="shared" si="63"/>
        <v>Y</v>
      </c>
      <c r="E712" s="31">
        <f t="shared" si="64"/>
        <v>0</v>
      </c>
      <c r="F712" s="32" t="str">
        <f t="shared" si="65"/>
        <v/>
      </c>
      <c r="G712" s="33" t="str">
        <f ca="1">IF(OR(P712=$N$2,P712=$N$3),IF(F712=ReleaseProgress!$G$2,0,IF(F712&gt;ReleaseProgress!$G$2,1,-1)),"")</f>
        <v/>
      </c>
      <c r="H712" s="34" t="s">
        <v>770</v>
      </c>
      <c r="I712" s="45"/>
      <c r="J712" s="46"/>
      <c r="K712" s="46"/>
      <c r="L712" s="47"/>
      <c r="M712" s="47"/>
      <c r="N712" s="54"/>
      <c r="O712" s="49"/>
      <c r="P712" s="50"/>
      <c r="Q712" s="51"/>
      <c r="R712" s="51"/>
      <c r="S712" s="51"/>
      <c r="T712" s="51"/>
      <c r="U712" s="55"/>
      <c r="V712" s="53" t="str">
        <f t="shared" si="66"/>
        <v/>
      </c>
      <c r="W712" s="44"/>
      <c r="X712" t="s">
        <v>28</v>
      </c>
    </row>
    <row r="713" spans="2:24">
      <c r="B713" s="31" t="str">
        <f t="shared" si="67"/>
        <v/>
      </c>
      <c r="C713" s="31" t="str">
        <f t="shared" si="68"/>
        <v/>
      </c>
      <c r="D713" s="31" t="str">
        <f t="shared" si="63"/>
        <v>Y</v>
      </c>
      <c r="E713" s="31">
        <f t="shared" si="64"/>
        <v>0</v>
      </c>
      <c r="F713" s="32" t="str">
        <f t="shared" si="65"/>
        <v/>
      </c>
      <c r="G713" s="33" t="str">
        <f ca="1">IF(OR(P713=$N$2,P713=$N$3),IF(F713=ReleaseProgress!$G$2,0,IF(F713&gt;ReleaseProgress!$G$2,1,-1)),"")</f>
        <v/>
      </c>
      <c r="H713" s="34" t="s">
        <v>771</v>
      </c>
      <c r="I713" s="45"/>
      <c r="J713" s="46"/>
      <c r="K713" s="46"/>
      <c r="L713" s="47"/>
      <c r="M713" s="47"/>
      <c r="N713" s="54"/>
      <c r="O713" s="49"/>
      <c r="P713" s="50"/>
      <c r="Q713" s="51"/>
      <c r="R713" s="51"/>
      <c r="S713" s="51"/>
      <c r="T713" s="51"/>
      <c r="U713" s="55"/>
      <c r="V713" s="53" t="str">
        <f t="shared" si="66"/>
        <v/>
      </c>
      <c r="W713" s="44"/>
      <c r="X713" t="s">
        <v>28</v>
      </c>
    </row>
    <row r="714" spans="2:24">
      <c r="B714" s="31" t="str">
        <f t="shared" si="67"/>
        <v/>
      </c>
      <c r="C714" s="31" t="str">
        <f t="shared" si="68"/>
        <v/>
      </c>
      <c r="D714" s="31" t="str">
        <f t="shared" si="63"/>
        <v>Y</v>
      </c>
      <c r="E714" s="31">
        <f t="shared" si="64"/>
        <v>0</v>
      </c>
      <c r="F714" s="32" t="str">
        <f t="shared" si="65"/>
        <v/>
      </c>
      <c r="G714" s="33" t="str">
        <f ca="1">IF(OR(P714=$N$2,P714=$N$3),IF(F714=ReleaseProgress!$G$2,0,IF(F714&gt;ReleaseProgress!$G$2,1,-1)),"")</f>
        <v/>
      </c>
      <c r="H714" s="34" t="s">
        <v>772</v>
      </c>
      <c r="I714" s="45"/>
      <c r="J714" s="46"/>
      <c r="K714" s="46"/>
      <c r="L714" s="47"/>
      <c r="M714" s="47"/>
      <c r="N714" s="54"/>
      <c r="O714" s="49"/>
      <c r="P714" s="50"/>
      <c r="Q714" s="51"/>
      <c r="R714" s="51"/>
      <c r="S714" s="51"/>
      <c r="T714" s="51"/>
      <c r="U714" s="55"/>
      <c r="V714" s="53" t="str">
        <f t="shared" si="66"/>
        <v/>
      </c>
      <c r="W714" s="44"/>
      <c r="X714" t="s">
        <v>28</v>
      </c>
    </row>
    <row r="715" spans="2:24">
      <c r="B715" s="31" t="str">
        <f t="shared" si="67"/>
        <v/>
      </c>
      <c r="C715" s="31" t="str">
        <f t="shared" si="68"/>
        <v/>
      </c>
      <c r="D715" s="31" t="str">
        <f t="shared" si="63"/>
        <v>Y</v>
      </c>
      <c r="E715" s="31">
        <f t="shared" si="64"/>
        <v>0</v>
      </c>
      <c r="F715" s="32" t="str">
        <f t="shared" si="65"/>
        <v/>
      </c>
      <c r="G715" s="33" t="str">
        <f ca="1">IF(OR(P715=$N$2,P715=$N$3),IF(F715=ReleaseProgress!$G$2,0,IF(F715&gt;ReleaseProgress!$G$2,1,-1)),"")</f>
        <v/>
      </c>
      <c r="H715" s="34" t="s">
        <v>773</v>
      </c>
      <c r="I715" s="45"/>
      <c r="J715" s="46"/>
      <c r="K715" s="46"/>
      <c r="L715" s="47"/>
      <c r="M715" s="47"/>
      <c r="N715" s="54"/>
      <c r="O715" s="49"/>
      <c r="P715" s="50"/>
      <c r="Q715" s="51"/>
      <c r="R715" s="51"/>
      <c r="S715" s="51"/>
      <c r="T715" s="51"/>
      <c r="U715" s="55"/>
      <c r="V715" s="53" t="str">
        <f t="shared" si="66"/>
        <v/>
      </c>
      <c r="W715" s="44"/>
      <c r="X715" t="s">
        <v>28</v>
      </c>
    </row>
    <row r="716" spans="2:24">
      <c r="B716" s="31" t="str">
        <f t="shared" si="67"/>
        <v/>
      </c>
      <c r="C716" s="31" t="str">
        <f t="shared" si="68"/>
        <v/>
      </c>
      <c r="D716" s="31" t="str">
        <f t="shared" ref="D716:D779" si="69">IF(OR(P716=Not_started,P716=In_progress),"N",IF(OR(P716=N_A,P716=Suspended,P716=Canceled),"","Y"))</f>
        <v>Y</v>
      </c>
      <c r="E716" s="31">
        <f t="shared" ref="E716:E779" si="70">IF(OR(P716=Not_started,P716=In_progress,P716=Applied,P716=Closed),1,0)</f>
        <v>0</v>
      </c>
      <c r="F716" s="32" t="str">
        <f t="shared" ref="F716:F779" si="71">IFERROR(IF(P716=Backlog,"",IF(O716="",B716,IF(WEEKNUM(O716)&lt;10,VALUE(CONCATENATE(YEAR(O716),"0",WEEKNUM(O716))),VALUE(CONCATENATE(YEAR(O716),WEEKNUM(O716)))))),"date? &gt;&gt;")</f>
        <v/>
      </c>
      <c r="G716" s="33" t="str">
        <f ca="1">IF(OR(P716=$N$2,P716=$N$3),IF(F716=ReleaseProgress!$G$2,0,IF(F716&gt;ReleaseProgress!$G$2,1,-1)),"")</f>
        <v/>
      </c>
      <c r="H716" s="34" t="s">
        <v>774</v>
      </c>
      <c r="I716" s="45"/>
      <c r="J716" s="46"/>
      <c r="K716" s="46"/>
      <c r="L716" s="47"/>
      <c r="M716" s="47"/>
      <c r="N716" s="54"/>
      <c r="O716" s="49"/>
      <c r="P716" s="50"/>
      <c r="Q716" s="51"/>
      <c r="R716" s="51"/>
      <c r="S716" s="51"/>
      <c r="T716" s="51"/>
      <c r="U716" s="55"/>
      <c r="V716" s="53" t="str">
        <f t="shared" ref="V716:V779" si="72">IF(ISERROR(VLOOKUP(K716,LB_PROJECTS,2,FALSE)),"",VLOOKUP(K716,LB_PROJECTS,2,FALSE))</f>
        <v/>
      </c>
      <c r="W716" s="44"/>
      <c r="X716" t="s">
        <v>28</v>
      </c>
    </row>
    <row r="717" spans="2:24">
      <c r="B717" s="31" t="str">
        <f t="shared" ref="B717:B780" si="73">IF(N717="","",IF(WEEKNUM(N717)&lt;10,VALUE(CONCATENATE(YEAR(N717),"0",WEEKNUM(N717))),VALUE(CONCATENATE(YEAR(N717),WEEKNUM(N717)))))</f>
        <v/>
      </c>
      <c r="C717" s="31" t="str">
        <f t="shared" ref="C717:C780" si="74">IF(Q717="","",IF(WEEKNUM(Q717)&lt;10,VALUE(CONCATENATE(YEAR(Q717),"0",WEEKNUM(Q717))),VALUE(CONCATENATE(YEAR(Q717),WEEKNUM(Q717)))))</f>
        <v/>
      </c>
      <c r="D717" s="31" t="str">
        <f t="shared" si="69"/>
        <v>Y</v>
      </c>
      <c r="E717" s="31">
        <f t="shared" si="70"/>
        <v>0</v>
      </c>
      <c r="F717" s="32" t="str">
        <f t="shared" si="71"/>
        <v/>
      </c>
      <c r="G717" s="33" t="str">
        <f ca="1">IF(OR(P717=$N$2,P717=$N$3),IF(F717=ReleaseProgress!$G$2,0,IF(F717&gt;ReleaseProgress!$G$2,1,-1)),"")</f>
        <v/>
      </c>
      <c r="H717" s="34" t="s">
        <v>775</v>
      </c>
      <c r="I717" s="45"/>
      <c r="J717" s="46"/>
      <c r="K717" s="46"/>
      <c r="L717" s="47"/>
      <c r="M717" s="47"/>
      <c r="N717" s="54"/>
      <c r="O717" s="49"/>
      <c r="P717" s="50"/>
      <c r="Q717" s="51"/>
      <c r="R717" s="51"/>
      <c r="S717" s="51"/>
      <c r="T717" s="51"/>
      <c r="U717" s="55"/>
      <c r="V717" s="53" t="str">
        <f t="shared" si="72"/>
        <v/>
      </c>
      <c r="W717" s="44"/>
      <c r="X717" t="s">
        <v>28</v>
      </c>
    </row>
    <row r="718" spans="2:24">
      <c r="B718" s="31" t="str">
        <f t="shared" si="73"/>
        <v/>
      </c>
      <c r="C718" s="31" t="str">
        <f t="shared" si="74"/>
        <v/>
      </c>
      <c r="D718" s="31" t="str">
        <f t="shared" si="69"/>
        <v>Y</v>
      </c>
      <c r="E718" s="31">
        <f t="shared" si="70"/>
        <v>0</v>
      </c>
      <c r="F718" s="32" t="str">
        <f t="shared" si="71"/>
        <v/>
      </c>
      <c r="G718" s="33" t="str">
        <f ca="1">IF(OR(P718=$N$2,P718=$N$3),IF(F718=ReleaseProgress!$G$2,0,IF(F718&gt;ReleaseProgress!$G$2,1,-1)),"")</f>
        <v/>
      </c>
      <c r="H718" s="34" t="s">
        <v>776</v>
      </c>
      <c r="I718" s="45"/>
      <c r="J718" s="46"/>
      <c r="K718" s="46"/>
      <c r="L718" s="47"/>
      <c r="M718" s="47"/>
      <c r="N718" s="54"/>
      <c r="O718" s="49"/>
      <c r="P718" s="50"/>
      <c r="Q718" s="51"/>
      <c r="R718" s="51"/>
      <c r="S718" s="51"/>
      <c r="T718" s="51"/>
      <c r="U718" s="55"/>
      <c r="V718" s="53" t="str">
        <f t="shared" si="72"/>
        <v/>
      </c>
      <c r="W718" s="44"/>
      <c r="X718" t="s">
        <v>28</v>
      </c>
    </row>
    <row r="719" spans="2:24">
      <c r="B719" s="31" t="str">
        <f t="shared" si="73"/>
        <v/>
      </c>
      <c r="C719" s="31" t="str">
        <f t="shared" si="74"/>
        <v/>
      </c>
      <c r="D719" s="31" t="str">
        <f t="shared" si="69"/>
        <v>Y</v>
      </c>
      <c r="E719" s="31">
        <f t="shared" si="70"/>
        <v>0</v>
      </c>
      <c r="F719" s="32" t="str">
        <f t="shared" si="71"/>
        <v/>
      </c>
      <c r="G719" s="33" t="str">
        <f ca="1">IF(OR(P719=$N$2,P719=$N$3),IF(F719=ReleaseProgress!$G$2,0,IF(F719&gt;ReleaseProgress!$G$2,1,-1)),"")</f>
        <v/>
      </c>
      <c r="H719" s="34" t="s">
        <v>777</v>
      </c>
      <c r="I719" s="45"/>
      <c r="J719" s="46"/>
      <c r="K719" s="46"/>
      <c r="L719" s="47"/>
      <c r="M719" s="47"/>
      <c r="N719" s="54"/>
      <c r="O719" s="49"/>
      <c r="P719" s="50"/>
      <c r="Q719" s="51"/>
      <c r="R719" s="51"/>
      <c r="S719" s="51"/>
      <c r="T719" s="51"/>
      <c r="U719" s="55"/>
      <c r="V719" s="53" t="str">
        <f t="shared" si="72"/>
        <v/>
      </c>
      <c r="W719" s="44"/>
      <c r="X719" t="s">
        <v>28</v>
      </c>
    </row>
    <row r="720" spans="2:24">
      <c r="B720" s="31" t="str">
        <f t="shared" si="73"/>
        <v/>
      </c>
      <c r="C720" s="31" t="str">
        <f t="shared" si="74"/>
        <v/>
      </c>
      <c r="D720" s="31" t="str">
        <f t="shared" si="69"/>
        <v>Y</v>
      </c>
      <c r="E720" s="31">
        <f t="shared" si="70"/>
        <v>0</v>
      </c>
      <c r="F720" s="32" t="str">
        <f t="shared" si="71"/>
        <v/>
      </c>
      <c r="G720" s="33" t="str">
        <f ca="1">IF(OR(P720=$N$2,P720=$N$3),IF(F720=ReleaseProgress!$G$2,0,IF(F720&gt;ReleaseProgress!$G$2,1,-1)),"")</f>
        <v/>
      </c>
      <c r="H720" s="34" t="s">
        <v>778</v>
      </c>
      <c r="I720" s="45"/>
      <c r="J720" s="46"/>
      <c r="K720" s="46"/>
      <c r="L720" s="47"/>
      <c r="M720" s="47"/>
      <c r="N720" s="54"/>
      <c r="O720" s="49"/>
      <c r="P720" s="50"/>
      <c r="Q720" s="51"/>
      <c r="R720" s="51"/>
      <c r="S720" s="51"/>
      <c r="T720" s="51"/>
      <c r="U720" s="55"/>
      <c r="V720" s="53" t="str">
        <f t="shared" si="72"/>
        <v/>
      </c>
      <c r="W720" s="44"/>
      <c r="X720" t="s">
        <v>28</v>
      </c>
    </row>
    <row r="721" spans="2:24">
      <c r="B721" s="31" t="str">
        <f t="shared" si="73"/>
        <v/>
      </c>
      <c r="C721" s="31" t="str">
        <f t="shared" si="74"/>
        <v/>
      </c>
      <c r="D721" s="31" t="str">
        <f t="shared" si="69"/>
        <v>Y</v>
      </c>
      <c r="E721" s="31">
        <f t="shared" si="70"/>
        <v>0</v>
      </c>
      <c r="F721" s="32" t="str">
        <f t="shared" si="71"/>
        <v/>
      </c>
      <c r="G721" s="33" t="str">
        <f ca="1">IF(OR(P721=$N$2,P721=$N$3),IF(F721=ReleaseProgress!$G$2,0,IF(F721&gt;ReleaseProgress!$G$2,1,-1)),"")</f>
        <v/>
      </c>
      <c r="H721" s="34" t="s">
        <v>779</v>
      </c>
      <c r="I721" s="45"/>
      <c r="J721" s="46"/>
      <c r="K721" s="46"/>
      <c r="L721" s="47"/>
      <c r="M721" s="47"/>
      <c r="N721" s="54"/>
      <c r="O721" s="49"/>
      <c r="P721" s="50"/>
      <c r="Q721" s="51"/>
      <c r="R721" s="51"/>
      <c r="S721" s="51"/>
      <c r="T721" s="51"/>
      <c r="U721" s="55"/>
      <c r="V721" s="53" t="str">
        <f t="shared" si="72"/>
        <v/>
      </c>
      <c r="W721" s="44"/>
      <c r="X721" t="s">
        <v>28</v>
      </c>
    </row>
    <row r="722" spans="2:24">
      <c r="B722" s="31" t="str">
        <f t="shared" si="73"/>
        <v/>
      </c>
      <c r="C722" s="31" t="str">
        <f t="shared" si="74"/>
        <v/>
      </c>
      <c r="D722" s="31" t="str">
        <f t="shared" si="69"/>
        <v>Y</v>
      </c>
      <c r="E722" s="31">
        <f t="shared" si="70"/>
        <v>0</v>
      </c>
      <c r="F722" s="32" t="str">
        <f t="shared" si="71"/>
        <v/>
      </c>
      <c r="G722" s="33" t="str">
        <f ca="1">IF(OR(P722=$N$2,P722=$N$3),IF(F722=ReleaseProgress!$G$2,0,IF(F722&gt;ReleaseProgress!$G$2,1,-1)),"")</f>
        <v/>
      </c>
      <c r="H722" s="34" t="s">
        <v>780</v>
      </c>
      <c r="I722" s="45"/>
      <c r="J722" s="46"/>
      <c r="K722" s="46"/>
      <c r="L722" s="47"/>
      <c r="M722" s="47"/>
      <c r="N722" s="54"/>
      <c r="O722" s="49"/>
      <c r="P722" s="50"/>
      <c r="Q722" s="51"/>
      <c r="R722" s="51"/>
      <c r="S722" s="51"/>
      <c r="T722" s="51"/>
      <c r="U722" s="55"/>
      <c r="V722" s="53" t="str">
        <f t="shared" si="72"/>
        <v/>
      </c>
      <c r="W722" s="44"/>
      <c r="X722" t="s">
        <v>28</v>
      </c>
    </row>
    <row r="723" spans="2:24">
      <c r="B723" s="31" t="str">
        <f t="shared" si="73"/>
        <v/>
      </c>
      <c r="C723" s="31" t="str">
        <f t="shared" si="74"/>
        <v/>
      </c>
      <c r="D723" s="31" t="str">
        <f t="shared" si="69"/>
        <v>Y</v>
      </c>
      <c r="E723" s="31">
        <f t="shared" si="70"/>
        <v>0</v>
      </c>
      <c r="F723" s="32" t="str">
        <f t="shared" si="71"/>
        <v/>
      </c>
      <c r="G723" s="33" t="str">
        <f ca="1">IF(OR(P723=$N$2,P723=$N$3),IF(F723=ReleaseProgress!$G$2,0,IF(F723&gt;ReleaseProgress!$G$2,1,-1)),"")</f>
        <v/>
      </c>
      <c r="H723" s="34" t="s">
        <v>781</v>
      </c>
      <c r="I723" s="45"/>
      <c r="J723" s="46"/>
      <c r="K723" s="46"/>
      <c r="L723" s="47"/>
      <c r="M723" s="47"/>
      <c r="N723" s="54"/>
      <c r="O723" s="49"/>
      <c r="P723" s="50"/>
      <c r="Q723" s="51"/>
      <c r="R723" s="51"/>
      <c r="S723" s="51"/>
      <c r="T723" s="51"/>
      <c r="U723" s="55"/>
      <c r="V723" s="53" t="str">
        <f t="shared" si="72"/>
        <v/>
      </c>
      <c r="W723" s="44"/>
      <c r="X723" t="s">
        <v>28</v>
      </c>
    </row>
    <row r="724" spans="2:24">
      <c r="B724" s="31" t="str">
        <f t="shared" si="73"/>
        <v/>
      </c>
      <c r="C724" s="31" t="str">
        <f t="shared" si="74"/>
        <v/>
      </c>
      <c r="D724" s="31" t="str">
        <f t="shared" si="69"/>
        <v>Y</v>
      </c>
      <c r="E724" s="31">
        <f t="shared" si="70"/>
        <v>0</v>
      </c>
      <c r="F724" s="32" t="str">
        <f t="shared" si="71"/>
        <v/>
      </c>
      <c r="G724" s="33" t="str">
        <f ca="1">IF(OR(P724=$N$2,P724=$N$3),IF(F724=ReleaseProgress!$G$2,0,IF(F724&gt;ReleaseProgress!$G$2,1,-1)),"")</f>
        <v/>
      </c>
      <c r="H724" s="34" t="s">
        <v>782</v>
      </c>
      <c r="I724" s="45"/>
      <c r="J724" s="46"/>
      <c r="K724" s="46"/>
      <c r="L724" s="47"/>
      <c r="M724" s="47"/>
      <c r="N724" s="54"/>
      <c r="O724" s="49"/>
      <c r="P724" s="50"/>
      <c r="Q724" s="51"/>
      <c r="R724" s="51"/>
      <c r="S724" s="51"/>
      <c r="T724" s="51"/>
      <c r="U724" s="55"/>
      <c r="V724" s="53" t="str">
        <f t="shared" si="72"/>
        <v/>
      </c>
      <c r="W724" s="44"/>
      <c r="X724" t="s">
        <v>28</v>
      </c>
    </row>
    <row r="725" spans="2:24">
      <c r="B725" s="31" t="str">
        <f t="shared" si="73"/>
        <v/>
      </c>
      <c r="C725" s="31" t="str">
        <f t="shared" si="74"/>
        <v/>
      </c>
      <c r="D725" s="31" t="str">
        <f t="shared" si="69"/>
        <v>Y</v>
      </c>
      <c r="E725" s="31">
        <f t="shared" si="70"/>
        <v>0</v>
      </c>
      <c r="F725" s="32" t="str">
        <f t="shared" si="71"/>
        <v/>
      </c>
      <c r="G725" s="33" t="str">
        <f ca="1">IF(OR(P725=$N$2,P725=$N$3),IF(F725=ReleaseProgress!$G$2,0,IF(F725&gt;ReleaseProgress!$G$2,1,-1)),"")</f>
        <v/>
      </c>
      <c r="H725" s="34" t="s">
        <v>783</v>
      </c>
      <c r="I725" s="45"/>
      <c r="J725" s="46"/>
      <c r="K725" s="46"/>
      <c r="L725" s="47"/>
      <c r="M725" s="47"/>
      <c r="N725" s="54"/>
      <c r="O725" s="49"/>
      <c r="P725" s="50"/>
      <c r="Q725" s="51"/>
      <c r="R725" s="51"/>
      <c r="S725" s="51"/>
      <c r="T725" s="51"/>
      <c r="U725" s="55"/>
      <c r="V725" s="53" t="str">
        <f t="shared" si="72"/>
        <v/>
      </c>
      <c r="W725" s="44"/>
      <c r="X725" t="s">
        <v>28</v>
      </c>
    </row>
    <row r="726" spans="2:24">
      <c r="B726" s="31" t="str">
        <f t="shared" si="73"/>
        <v/>
      </c>
      <c r="C726" s="31" t="str">
        <f t="shared" si="74"/>
        <v/>
      </c>
      <c r="D726" s="31" t="str">
        <f t="shared" si="69"/>
        <v>Y</v>
      </c>
      <c r="E726" s="31">
        <f t="shared" si="70"/>
        <v>0</v>
      </c>
      <c r="F726" s="32" t="str">
        <f t="shared" si="71"/>
        <v/>
      </c>
      <c r="G726" s="33" t="str">
        <f ca="1">IF(OR(P726=$N$2,P726=$N$3),IF(F726=ReleaseProgress!$G$2,0,IF(F726&gt;ReleaseProgress!$G$2,1,-1)),"")</f>
        <v/>
      </c>
      <c r="H726" s="34" t="s">
        <v>784</v>
      </c>
      <c r="I726" s="45"/>
      <c r="J726" s="46"/>
      <c r="K726" s="46"/>
      <c r="L726" s="47"/>
      <c r="M726" s="47"/>
      <c r="N726" s="54"/>
      <c r="O726" s="49"/>
      <c r="P726" s="50"/>
      <c r="Q726" s="51"/>
      <c r="R726" s="51"/>
      <c r="S726" s="51"/>
      <c r="T726" s="51"/>
      <c r="U726" s="55"/>
      <c r="V726" s="53" t="str">
        <f t="shared" si="72"/>
        <v/>
      </c>
      <c r="W726" s="44"/>
      <c r="X726" t="s">
        <v>28</v>
      </c>
    </row>
    <row r="727" spans="2:24">
      <c r="B727" s="31" t="str">
        <f t="shared" si="73"/>
        <v/>
      </c>
      <c r="C727" s="31" t="str">
        <f t="shared" si="74"/>
        <v/>
      </c>
      <c r="D727" s="31" t="str">
        <f t="shared" si="69"/>
        <v>Y</v>
      </c>
      <c r="E727" s="31">
        <f t="shared" si="70"/>
        <v>0</v>
      </c>
      <c r="F727" s="32" t="str">
        <f t="shared" si="71"/>
        <v/>
      </c>
      <c r="G727" s="33" t="str">
        <f ca="1">IF(OR(P727=$N$2,P727=$N$3),IF(F727=ReleaseProgress!$G$2,0,IF(F727&gt;ReleaseProgress!$G$2,1,-1)),"")</f>
        <v/>
      </c>
      <c r="H727" s="34" t="s">
        <v>785</v>
      </c>
      <c r="I727" s="45"/>
      <c r="J727" s="46"/>
      <c r="K727" s="46"/>
      <c r="L727" s="47"/>
      <c r="M727" s="47"/>
      <c r="N727" s="54"/>
      <c r="O727" s="49"/>
      <c r="P727" s="50"/>
      <c r="Q727" s="51"/>
      <c r="R727" s="51"/>
      <c r="S727" s="51"/>
      <c r="T727" s="51"/>
      <c r="U727" s="55"/>
      <c r="V727" s="53" t="str">
        <f t="shared" si="72"/>
        <v/>
      </c>
      <c r="W727" s="44"/>
      <c r="X727" t="s">
        <v>28</v>
      </c>
    </row>
    <row r="728" spans="2:24">
      <c r="B728" s="31" t="str">
        <f t="shared" si="73"/>
        <v/>
      </c>
      <c r="C728" s="31" t="str">
        <f t="shared" si="74"/>
        <v/>
      </c>
      <c r="D728" s="31" t="str">
        <f t="shared" si="69"/>
        <v>Y</v>
      </c>
      <c r="E728" s="31">
        <f t="shared" si="70"/>
        <v>0</v>
      </c>
      <c r="F728" s="32" t="str">
        <f t="shared" si="71"/>
        <v/>
      </c>
      <c r="G728" s="33" t="str">
        <f ca="1">IF(OR(P728=$N$2,P728=$N$3),IF(F728=ReleaseProgress!$G$2,0,IF(F728&gt;ReleaseProgress!$G$2,1,-1)),"")</f>
        <v/>
      </c>
      <c r="H728" s="34" t="s">
        <v>786</v>
      </c>
      <c r="I728" s="45"/>
      <c r="J728" s="46"/>
      <c r="K728" s="46"/>
      <c r="L728" s="47"/>
      <c r="M728" s="47"/>
      <c r="N728" s="54"/>
      <c r="O728" s="49"/>
      <c r="P728" s="50"/>
      <c r="Q728" s="51"/>
      <c r="R728" s="51"/>
      <c r="S728" s="51"/>
      <c r="T728" s="51"/>
      <c r="U728" s="55"/>
      <c r="V728" s="53" t="str">
        <f t="shared" si="72"/>
        <v/>
      </c>
      <c r="W728" s="44"/>
      <c r="X728" t="s">
        <v>28</v>
      </c>
    </row>
    <row r="729" spans="2:24">
      <c r="B729" s="31" t="str">
        <f t="shared" si="73"/>
        <v/>
      </c>
      <c r="C729" s="31" t="str">
        <f t="shared" si="74"/>
        <v/>
      </c>
      <c r="D729" s="31" t="str">
        <f t="shared" si="69"/>
        <v>Y</v>
      </c>
      <c r="E729" s="31">
        <f t="shared" si="70"/>
        <v>0</v>
      </c>
      <c r="F729" s="32" t="str">
        <f t="shared" si="71"/>
        <v/>
      </c>
      <c r="G729" s="33" t="str">
        <f ca="1">IF(OR(P729=$N$2,P729=$N$3),IF(F729=ReleaseProgress!$G$2,0,IF(F729&gt;ReleaseProgress!$G$2,1,-1)),"")</f>
        <v/>
      </c>
      <c r="H729" s="34" t="s">
        <v>787</v>
      </c>
      <c r="I729" s="45"/>
      <c r="J729" s="46"/>
      <c r="K729" s="46"/>
      <c r="L729" s="47"/>
      <c r="M729" s="47"/>
      <c r="N729" s="54"/>
      <c r="O729" s="49"/>
      <c r="P729" s="50"/>
      <c r="Q729" s="51"/>
      <c r="R729" s="51"/>
      <c r="S729" s="51"/>
      <c r="T729" s="51"/>
      <c r="U729" s="55"/>
      <c r="V729" s="53" t="str">
        <f t="shared" si="72"/>
        <v/>
      </c>
      <c r="W729" s="44"/>
      <c r="X729" t="s">
        <v>28</v>
      </c>
    </row>
    <row r="730" spans="2:24">
      <c r="B730" s="31" t="str">
        <f t="shared" si="73"/>
        <v/>
      </c>
      <c r="C730" s="31" t="str">
        <f t="shared" si="74"/>
        <v/>
      </c>
      <c r="D730" s="31" t="str">
        <f t="shared" si="69"/>
        <v>Y</v>
      </c>
      <c r="E730" s="31">
        <f t="shared" si="70"/>
        <v>0</v>
      </c>
      <c r="F730" s="32" t="str">
        <f t="shared" si="71"/>
        <v/>
      </c>
      <c r="G730" s="33" t="str">
        <f ca="1">IF(OR(P730=$N$2,P730=$N$3),IF(F730=ReleaseProgress!$G$2,0,IF(F730&gt;ReleaseProgress!$G$2,1,-1)),"")</f>
        <v/>
      </c>
      <c r="H730" s="34" t="s">
        <v>788</v>
      </c>
      <c r="I730" s="45"/>
      <c r="J730" s="46"/>
      <c r="K730" s="46"/>
      <c r="L730" s="47"/>
      <c r="M730" s="47"/>
      <c r="N730" s="54"/>
      <c r="O730" s="49"/>
      <c r="P730" s="50"/>
      <c r="Q730" s="51"/>
      <c r="R730" s="51"/>
      <c r="S730" s="51"/>
      <c r="T730" s="51"/>
      <c r="U730" s="55"/>
      <c r="V730" s="53" t="str">
        <f t="shared" si="72"/>
        <v/>
      </c>
      <c r="W730" s="44"/>
      <c r="X730" t="s">
        <v>28</v>
      </c>
    </row>
    <row r="731" spans="2:24">
      <c r="B731" s="31" t="str">
        <f t="shared" si="73"/>
        <v/>
      </c>
      <c r="C731" s="31" t="str">
        <f t="shared" si="74"/>
        <v/>
      </c>
      <c r="D731" s="31" t="str">
        <f t="shared" si="69"/>
        <v>Y</v>
      </c>
      <c r="E731" s="31">
        <f t="shared" si="70"/>
        <v>0</v>
      </c>
      <c r="F731" s="32" t="str">
        <f t="shared" si="71"/>
        <v/>
      </c>
      <c r="G731" s="33" t="str">
        <f ca="1">IF(OR(P731=$N$2,P731=$N$3),IF(F731=ReleaseProgress!$G$2,0,IF(F731&gt;ReleaseProgress!$G$2,1,-1)),"")</f>
        <v/>
      </c>
      <c r="H731" s="34" t="s">
        <v>789</v>
      </c>
      <c r="I731" s="45"/>
      <c r="J731" s="46"/>
      <c r="K731" s="46"/>
      <c r="L731" s="47"/>
      <c r="M731" s="47"/>
      <c r="N731" s="54"/>
      <c r="O731" s="49"/>
      <c r="P731" s="50"/>
      <c r="Q731" s="51"/>
      <c r="R731" s="51"/>
      <c r="S731" s="51"/>
      <c r="T731" s="51"/>
      <c r="U731" s="55"/>
      <c r="V731" s="53" t="str">
        <f t="shared" si="72"/>
        <v/>
      </c>
      <c r="W731" s="44"/>
      <c r="X731" t="s">
        <v>28</v>
      </c>
    </row>
    <row r="732" spans="2:24">
      <c r="B732" s="31" t="str">
        <f t="shared" si="73"/>
        <v/>
      </c>
      <c r="C732" s="31" t="str">
        <f t="shared" si="74"/>
        <v/>
      </c>
      <c r="D732" s="31" t="str">
        <f t="shared" si="69"/>
        <v>Y</v>
      </c>
      <c r="E732" s="31">
        <f t="shared" si="70"/>
        <v>0</v>
      </c>
      <c r="F732" s="32" t="str">
        <f t="shared" si="71"/>
        <v/>
      </c>
      <c r="G732" s="33" t="str">
        <f ca="1">IF(OR(P732=$N$2,P732=$N$3),IF(F732=ReleaseProgress!$G$2,0,IF(F732&gt;ReleaseProgress!$G$2,1,-1)),"")</f>
        <v/>
      </c>
      <c r="H732" s="34" t="s">
        <v>790</v>
      </c>
      <c r="I732" s="45"/>
      <c r="J732" s="46"/>
      <c r="K732" s="46"/>
      <c r="L732" s="47"/>
      <c r="M732" s="47"/>
      <c r="N732" s="54"/>
      <c r="O732" s="49"/>
      <c r="P732" s="50"/>
      <c r="Q732" s="51"/>
      <c r="R732" s="51"/>
      <c r="S732" s="51"/>
      <c r="T732" s="51"/>
      <c r="U732" s="55"/>
      <c r="V732" s="53" t="str">
        <f t="shared" si="72"/>
        <v/>
      </c>
      <c r="W732" s="44"/>
      <c r="X732" t="s">
        <v>28</v>
      </c>
    </row>
    <row r="733" spans="2:24">
      <c r="B733" s="31" t="str">
        <f t="shared" si="73"/>
        <v/>
      </c>
      <c r="C733" s="31" t="str">
        <f t="shared" si="74"/>
        <v/>
      </c>
      <c r="D733" s="31" t="str">
        <f t="shared" si="69"/>
        <v>Y</v>
      </c>
      <c r="E733" s="31">
        <f t="shared" si="70"/>
        <v>0</v>
      </c>
      <c r="F733" s="32" t="str">
        <f t="shared" si="71"/>
        <v/>
      </c>
      <c r="G733" s="33" t="str">
        <f ca="1">IF(OR(P733=$N$2,P733=$N$3),IF(F733=ReleaseProgress!$G$2,0,IF(F733&gt;ReleaseProgress!$G$2,1,-1)),"")</f>
        <v/>
      </c>
      <c r="H733" s="34" t="s">
        <v>791</v>
      </c>
      <c r="I733" s="45"/>
      <c r="J733" s="46"/>
      <c r="K733" s="46"/>
      <c r="L733" s="47"/>
      <c r="M733" s="47"/>
      <c r="N733" s="54"/>
      <c r="O733" s="49"/>
      <c r="P733" s="50"/>
      <c r="Q733" s="51"/>
      <c r="R733" s="51"/>
      <c r="S733" s="51"/>
      <c r="T733" s="51"/>
      <c r="U733" s="55"/>
      <c r="V733" s="53" t="str">
        <f t="shared" si="72"/>
        <v/>
      </c>
      <c r="W733" s="44"/>
      <c r="X733" t="s">
        <v>28</v>
      </c>
    </row>
    <row r="734" spans="2:24">
      <c r="B734" s="31" t="str">
        <f t="shared" si="73"/>
        <v/>
      </c>
      <c r="C734" s="31" t="str">
        <f t="shared" si="74"/>
        <v/>
      </c>
      <c r="D734" s="31" t="str">
        <f t="shared" si="69"/>
        <v>Y</v>
      </c>
      <c r="E734" s="31">
        <f t="shared" si="70"/>
        <v>0</v>
      </c>
      <c r="F734" s="32" t="str">
        <f t="shared" si="71"/>
        <v/>
      </c>
      <c r="G734" s="33" t="str">
        <f ca="1">IF(OR(P734=$N$2,P734=$N$3),IF(F734=ReleaseProgress!$G$2,0,IF(F734&gt;ReleaseProgress!$G$2,1,-1)),"")</f>
        <v/>
      </c>
      <c r="H734" s="34" t="s">
        <v>792</v>
      </c>
      <c r="I734" s="45"/>
      <c r="J734" s="46"/>
      <c r="K734" s="46"/>
      <c r="L734" s="47"/>
      <c r="M734" s="47"/>
      <c r="N734" s="54"/>
      <c r="O734" s="49"/>
      <c r="P734" s="50"/>
      <c r="Q734" s="51"/>
      <c r="R734" s="51"/>
      <c r="S734" s="51"/>
      <c r="T734" s="51"/>
      <c r="U734" s="55"/>
      <c r="V734" s="53" t="str">
        <f t="shared" si="72"/>
        <v/>
      </c>
      <c r="W734" s="44"/>
      <c r="X734" t="s">
        <v>28</v>
      </c>
    </row>
    <row r="735" spans="2:24">
      <c r="B735" s="31" t="str">
        <f t="shared" si="73"/>
        <v/>
      </c>
      <c r="C735" s="31" t="str">
        <f t="shared" si="74"/>
        <v/>
      </c>
      <c r="D735" s="31" t="str">
        <f t="shared" si="69"/>
        <v>Y</v>
      </c>
      <c r="E735" s="31">
        <f t="shared" si="70"/>
        <v>0</v>
      </c>
      <c r="F735" s="32" t="str">
        <f t="shared" si="71"/>
        <v/>
      </c>
      <c r="G735" s="33" t="str">
        <f ca="1">IF(OR(P735=$N$2,P735=$N$3),IF(F735=ReleaseProgress!$G$2,0,IF(F735&gt;ReleaseProgress!$G$2,1,-1)),"")</f>
        <v/>
      </c>
      <c r="H735" s="34" t="s">
        <v>793</v>
      </c>
      <c r="I735" s="45"/>
      <c r="J735" s="46"/>
      <c r="K735" s="46"/>
      <c r="L735" s="47"/>
      <c r="M735" s="47"/>
      <c r="N735" s="54"/>
      <c r="O735" s="49"/>
      <c r="P735" s="50"/>
      <c r="Q735" s="51"/>
      <c r="R735" s="51"/>
      <c r="S735" s="51"/>
      <c r="T735" s="51"/>
      <c r="U735" s="55"/>
      <c r="V735" s="53" t="str">
        <f t="shared" si="72"/>
        <v/>
      </c>
      <c r="W735" s="44"/>
      <c r="X735" t="s">
        <v>28</v>
      </c>
    </row>
    <row r="736" spans="2:24">
      <c r="B736" s="31" t="str">
        <f t="shared" si="73"/>
        <v/>
      </c>
      <c r="C736" s="31" t="str">
        <f t="shared" si="74"/>
        <v/>
      </c>
      <c r="D736" s="31" t="str">
        <f t="shared" si="69"/>
        <v>Y</v>
      </c>
      <c r="E736" s="31">
        <f t="shared" si="70"/>
        <v>0</v>
      </c>
      <c r="F736" s="32" t="str">
        <f t="shared" si="71"/>
        <v/>
      </c>
      <c r="G736" s="33" t="str">
        <f ca="1">IF(OR(P736=$N$2,P736=$N$3),IF(F736=ReleaseProgress!$G$2,0,IF(F736&gt;ReleaseProgress!$G$2,1,-1)),"")</f>
        <v/>
      </c>
      <c r="H736" s="34" t="s">
        <v>794</v>
      </c>
      <c r="I736" s="45"/>
      <c r="J736" s="46"/>
      <c r="K736" s="46"/>
      <c r="L736" s="47"/>
      <c r="M736" s="47"/>
      <c r="N736" s="54"/>
      <c r="O736" s="49"/>
      <c r="P736" s="50"/>
      <c r="Q736" s="51"/>
      <c r="R736" s="51"/>
      <c r="S736" s="51"/>
      <c r="T736" s="51"/>
      <c r="U736" s="55"/>
      <c r="V736" s="53" t="str">
        <f t="shared" si="72"/>
        <v/>
      </c>
      <c r="W736" s="44"/>
      <c r="X736" t="s">
        <v>28</v>
      </c>
    </row>
    <row r="737" spans="2:24">
      <c r="B737" s="31" t="str">
        <f t="shared" si="73"/>
        <v/>
      </c>
      <c r="C737" s="31" t="str">
        <f t="shared" si="74"/>
        <v/>
      </c>
      <c r="D737" s="31" t="str">
        <f t="shared" si="69"/>
        <v>Y</v>
      </c>
      <c r="E737" s="31">
        <f t="shared" si="70"/>
        <v>0</v>
      </c>
      <c r="F737" s="32" t="str">
        <f t="shared" si="71"/>
        <v/>
      </c>
      <c r="G737" s="33" t="str">
        <f ca="1">IF(OR(P737=$N$2,P737=$N$3),IF(F737=ReleaseProgress!$G$2,0,IF(F737&gt;ReleaseProgress!$G$2,1,-1)),"")</f>
        <v/>
      </c>
      <c r="H737" s="34" t="s">
        <v>795</v>
      </c>
      <c r="I737" s="45"/>
      <c r="J737" s="46"/>
      <c r="K737" s="46"/>
      <c r="L737" s="47"/>
      <c r="M737" s="47"/>
      <c r="N737" s="54"/>
      <c r="O737" s="49"/>
      <c r="P737" s="50"/>
      <c r="Q737" s="51"/>
      <c r="R737" s="51"/>
      <c r="S737" s="51"/>
      <c r="T737" s="51"/>
      <c r="U737" s="55"/>
      <c r="V737" s="53" t="str">
        <f t="shared" si="72"/>
        <v/>
      </c>
      <c r="W737" s="44"/>
      <c r="X737" t="s">
        <v>28</v>
      </c>
    </row>
    <row r="738" spans="2:24">
      <c r="B738" s="31" t="str">
        <f t="shared" si="73"/>
        <v/>
      </c>
      <c r="C738" s="31" t="str">
        <f t="shared" si="74"/>
        <v/>
      </c>
      <c r="D738" s="31" t="str">
        <f t="shared" si="69"/>
        <v>Y</v>
      </c>
      <c r="E738" s="31">
        <f t="shared" si="70"/>
        <v>0</v>
      </c>
      <c r="F738" s="32" t="str">
        <f t="shared" si="71"/>
        <v/>
      </c>
      <c r="G738" s="33" t="str">
        <f ca="1">IF(OR(P738=$N$2,P738=$N$3),IF(F738=ReleaseProgress!$G$2,0,IF(F738&gt;ReleaseProgress!$G$2,1,-1)),"")</f>
        <v/>
      </c>
      <c r="H738" s="34" t="s">
        <v>796</v>
      </c>
      <c r="I738" s="45"/>
      <c r="J738" s="46"/>
      <c r="K738" s="46"/>
      <c r="L738" s="47"/>
      <c r="M738" s="47"/>
      <c r="N738" s="54"/>
      <c r="O738" s="49"/>
      <c r="P738" s="50"/>
      <c r="Q738" s="51"/>
      <c r="R738" s="51"/>
      <c r="S738" s="51"/>
      <c r="T738" s="51"/>
      <c r="U738" s="55"/>
      <c r="V738" s="53" t="str">
        <f t="shared" si="72"/>
        <v/>
      </c>
      <c r="W738" s="44"/>
      <c r="X738" t="s">
        <v>28</v>
      </c>
    </row>
    <row r="739" spans="2:24">
      <c r="B739" s="31" t="str">
        <f t="shared" si="73"/>
        <v/>
      </c>
      <c r="C739" s="31" t="str">
        <f t="shared" si="74"/>
        <v/>
      </c>
      <c r="D739" s="31" t="str">
        <f t="shared" si="69"/>
        <v>Y</v>
      </c>
      <c r="E739" s="31">
        <f t="shared" si="70"/>
        <v>0</v>
      </c>
      <c r="F739" s="32" t="str">
        <f t="shared" si="71"/>
        <v/>
      </c>
      <c r="G739" s="33" t="str">
        <f ca="1">IF(OR(P739=$N$2,P739=$N$3),IF(F739=ReleaseProgress!$G$2,0,IF(F739&gt;ReleaseProgress!$G$2,1,-1)),"")</f>
        <v/>
      </c>
      <c r="H739" s="34" t="s">
        <v>797</v>
      </c>
      <c r="I739" s="45"/>
      <c r="J739" s="46"/>
      <c r="K739" s="46"/>
      <c r="L739" s="47"/>
      <c r="M739" s="47"/>
      <c r="N739" s="54"/>
      <c r="O739" s="49"/>
      <c r="P739" s="50"/>
      <c r="Q739" s="51"/>
      <c r="R739" s="51"/>
      <c r="S739" s="51"/>
      <c r="T739" s="51"/>
      <c r="U739" s="55"/>
      <c r="V739" s="53" t="str">
        <f t="shared" si="72"/>
        <v/>
      </c>
      <c r="W739" s="44"/>
      <c r="X739" t="s">
        <v>28</v>
      </c>
    </row>
    <row r="740" spans="2:24">
      <c r="B740" s="31" t="str">
        <f t="shared" si="73"/>
        <v/>
      </c>
      <c r="C740" s="31" t="str">
        <f t="shared" si="74"/>
        <v/>
      </c>
      <c r="D740" s="31" t="str">
        <f t="shared" si="69"/>
        <v>Y</v>
      </c>
      <c r="E740" s="31">
        <f t="shared" si="70"/>
        <v>0</v>
      </c>
      <c r="F740" s="32" t="str">
        <f t="shared" si="71"/>
        <v/>
      </c>
      <c r="G740" s="33" t="str">
        <f ca="1">IF(OR(P740=$N$2,P740=$N$3),IF(F740=ReleaseProgress!$G$2,0,IF(F740&gt;ReleaseProgress!$G$2,1,-1)),"")</f>
        <v/>
      </c>
      <c r="H740" s="34" t="s">
        <v>798</v>
      </c>
      <c r="I740" s="45"/>
      <c r="J740" s="46"/>
      <c r="K740" s="46"/>
      <c r="L740" s="47"/>
      <c r="M740" s="47"/>
      <c r="N740" s="54"/>
      <c r="O740" s="49"/>
      <c r="P740" s="50"/>
      <c r="Q740" s="51"/>
      <c r="R740" s="51"/>
      <c r="S740" s="51"/>
      <c r="T740" s="51"/>
      <c r="U740" s="55"/>
      <c r="V740" s="53" t="str">
        <f t="shared" si="72"/>
        <v/>
      </c>
      <c r="W740" s="44"/>
      <c r="X740" t="s">
        <v>28</v>
      </c>
    </row>
    <row r="741" spans="2:24">
      <c r="B741" s="31" t="str">
        <f t="shared" si="73"/>
        <v/>
      </c>
      <c r="C741" s="31" t="str">
        <f t="shared" si="74"/>
        <v/>
      </c>
      <c r="D741" s="31" t="str">
        <f t="shared" si="69"/>
        <v>Y</v>
      </c>
      <c r="E741" s="31">
        <f t="shared" si="70"/>
        <v>0</v>
      </c>
      <c r="F741" s="32" t="str">
        <f t="shared" si="71"/>
        <v/>
      </c>
      <c r="G741" s="33" t="str">
        <f ca="1">IF(OR(P741=$N$2,P741=$N$3),IF(F741=ReleaseProgress!$G$2,0,IF(F741&gt;ReleaseProgress!$G$2,1,-1)),"")</f>
        <v/>
      </c>
      <c r="H741" s="34" t="s">
        <v>799</v>
      </c>
      <c r="I741" s="45"/>
      <c r="J741" s="46"/>
      <c r="K741" s="46"/>
      <c r="L741" s="47"/>
      <c r="M741" s="47"/>
      <c r="N741" s="54"/>
      <c r="O741" s="49"/>
      <c r="P741" s="50"/>
      <c r="Q741" s="51"/>
      <c r="R741" s="51"/>
      <c r="S741" s="51"/>
      <c r="T741" s="51"/>
      <c r="U741" s="55"/>
      <c r="V741" s="53" t="str">
        <f t="shared" si="72"/>
        <v/>
      </c>
      <c r="W741" s="44"/>
      <c r="X741" t="s">
        <v>28</v>
      </c>
    </row>
    <row r="742" spans="2:24">
      <c r="B742" s="31" t="str">
        <f t="shared" si="73"/>
        <v/>
      </c>
      <c r="C742" s="31" t="str">
        <f t="shared" si="74"/>
        <v/>
      </c>
      <c r="D742" s="31" t="str">
        <f t="shared" si="69"/>
        <v>Y</v>
      </c>
      <c r="E742" s="31">
        <f t="shared" si="70"/>
        <v>0</v>
      </c>
      <c r="F742" s="32" t="str">
        <f t="shared" si="71"/>
        <v/>
      </c>
      <c r="G742" s="33" t="str">
        <f ca="1">IF(OR(P742=$N$2,P742=$N$3),IF(F742=ReleaseProgress!$G$2,0,IF(F742&gt;ReleaseProgress!$G$2,1,-1)),"")</f>
        <v/>
      </c>
      <c r="H742" s="34" t="s">
        <v>800</v>
      </c>
      <c r="I742" s="45"/>
      <c r="J742" s="46"/>
      <c r="K742" s="46"/>
      <c r="L742" s="47"/>
      <c r="M742" s="47"/>
      <c r="N742" s="54"/>
      <c r="O742" s="49"/>
      <c r="P742" s="50"/>
      <c r="Q742" s="51"/>
      <c r="R742" s="51"/>
      <c r="S742" s="51"/>
      <c r="T742" s="51"/>
      <c r="U742" s="55"/>
      <c r="V742" s="53" t="str">
        <f t="shared" si="72"/>
        <v/>
      </c>
      <c r="W742" s="44"/>
      <c r="X742" t="s">
        <v>28</v>
      </c>
    </row>
    <row r="743" spans="2:24">
      <c r="B743" s="31" t="str">
        <f t="shared" si="73"/>
        <v/>
      </c>
      <c r="C743" s="31" t="str">
        <f t="shared" si="74"/>
        <v/>
      </c>
      <c r="D743" s="31" t="str">
        <f t="shared" si="69"/>
        <v>Y</v>
      </c>
      <c r="E743" s="31">
        <f t="shared" si="70"/>
        <v>0</v>
      </c>
      <c r="F743" s="32" t="str">
        <f t="shared" si="71"/>
        <v/>
      </c>
      <c r="G743" s="33" t="str">
        <f ca="1">IF(OR(P743=$N$2,P743=$N$3),IF(F743=ReleaseProgress!$G$2,0,IF(F743&gt;ReleaseProgress!$G$2,1,-1)),"")</f>
        <v/>
      </c>
      <c r="H743" s="34" t="s">
        <v>801</v>
      </c>
      <c r="I743" s="45"/>
      <c r="J743" s="46"/>
      <c r="K743" s="46"/>
      <c r="L743" s="47"/>
      <c r="M743" s="47"/>
      <c r="N743" s="54"/>
      <c r="O743" s="49"/>
      <c r="P743" s="50"/>
      <c r="Q743" s="51"/>
      <c r="R743" s="51"/>
      <c r="S743" s="51"/>
      <c r="T743" s="51"/>
      <c r="U743" s="55"/>
      <c r="V743" s="53" t="str">
        <f t="shared" si="72"/>
        <v/>
      </c>
      <c r="W743" s="44"/>
      <c r="X743" t="s">
        <v>28</v>
      </c>
    </row>
    <row r="744" spans="2:24">
      <c r="B744" s="31" t="str">
        <f t="shared" si="73"/>
        <v/>
      </c>
      <c r="C744" s="31" t="str">
        <f t="shared" si="74"/>
        <v/>
      </c>
      <c r="D744" s="31" t="str">
        <f t="shared" si="69"/>
        <v>Y</v>
      </c>
      <c r="E744" s="31">
        <f t="shared" si="70"/>
        <v>0</v>
      </c>
      <c r="F744" s="32" t="str">
        <f t="shared" si="71"/>
        <v/>
      </c>
      <c r="G744" s="33" t="str">
        <f ca="1">IF(OR(P744=$N$2,P744=$N$3),IF(F744=ReleaseProgress!$G$2,0,IF(F744&gt;ReleaseProgress!$G$2,1,-1)),"")</f>
        <v/>
      </c>
      <c r="H744" s="34" t="s">
        <v>802</v>
      </c>
      <c r="I744" s="45"/>
      <c r="J744" s="46"/>
      <c r="K744" s="46"/>
      <c r="L744" s="47"/>
      <c r="M744" s="47"/>
      <c r="N744" s="54"/>
      <c r="O744" s="49"/>
      <c r="P744" s="50"/>
      <c r="Q744" s="51"/>
      <c r="R744" s="51"/>
      <c r="S744" s="51"/>
      <c r="T744" s="51"/>
      <c r="U744" s="55"/>
      <c r="V744" s="53" t="str">
        <f t="shared" si="72"/>
        <v/>
      </c>
      <c r="W744" s="44"/>
      <c r="X744" t="s">
        <v>28</v>
      </c>
    </row>
    <row r="745" spans="2:24">
      <c r="B745" s="31" t="str">
        <f t="shared" si="73"/>
        <v/>
      </c>
      <c r="C745" s="31" t="str">
        <f t="shared" si="74"/>
        <v/>
      </c>
      <c r="D745" s="31" t="str">
        <f t="shared" si="69"/>
        <v>Y</v>
      </c>
      <c r="E745" s="31">
        <f t="shared" si="70"/>
        <v>0</v>
      </c>
      <c r="F745" s="32" t="str">
        <f t="shared" si="71"/>
        <v/>
      </c>
      <c r="G745" s="33" t="str">
        <f ca="1">IF(OR(P745=$N$2,P745=$N$3),IF(F745=ReleaseProgress!$G$2,0,IF(F745&gt;ReleaseProgress!$G$2,1,-1)),"")</f>
        <v/>
      </c>
      <c r="H745" s="34" t="s">
        <v>803</v>
      </c>
      <c r="I745" s="45"/>
      <c r="J745" s="46"/>
      <c r="K745" s="46"/>
      <c r="L745" s="47"/>
      <c r="M745" s="47"/>
      <c r="N745" s="54"/>
      <c r="O745" s="49"/>
      <c r="P745" s="50"/>
      <c r="Q745" s="51"/>
      <c r="R745" s="51"/>
      <c r="S745" s="51"/>
      <c r="T745" s="51"/>
      <c r="U745" s="55"/>
      <c r="V745" s="53" t="str">
        <f t="shared" si="72"/>
        <v/>
      </c>
      <c r="W745" s="44"/>
      <c r="X745" t="s">
        <v>28</v>
      </c>
    </row>
    <row r="746" spans="2:24">
      <c r="B746" s="31" t="str">
        <f t="shared" si="73"/>
        <v/>
      </c>
      <c r="C746" s="31" t="str">
        <f t="shared" si="74"/>
        <v/>
      </c>
      <c r="D746" s="31" t="str">
        <f t="shared" si="69"/>
        <v>Y</v>
      </c>
      <c r="E746" s="31">
        <f t="shared" si="70"/>
        <v>0</v>
      </c>
      <c r="F746" s="32" t="str">
        <f t="shared" si="71"/>
        <v/>
      </c>
      <c r="G746" s="33" t="str">
        <f ca="1">IF(OR(P746=$N$2,P746=$N$3),IF(F746=ReleaseProgress!$G$2,0,IF(F746&gt;ReleaseProgress!$G$2,1,-1)),"")</f>
        <v/>
      </c>
      <c r="H746" s="34" t="s">
        <v>804</v>
      </c>
      <c r="I746" s="45"/>
      <c r="J746" s="46"/>
      <c r="K746" s="46"/>
      <c r="L746" s="47"/>
      <c r="M746" s="47"/>
      <c r="N746" s="54"/>
      <c r="O746" s="49"/>
      <c r="P746" s="50"/>
      <c r="Q746" s="51"/>
      <c r="R746" s="51"/>
      <c r="S746" s="51"/>
      <c r="T746" s="51"/>
      <c r="U746" s="55"/>
      <c r="V746" s="53" t="str">
        <f t="shared" si="72"/>
        <v/>
      </c>
      <c r="W746" s="44"/>
      <c r="X746" t="s">
        <v>28</v>
      </c>
    </row>
    <row r="747" spans="2:24">
      <c r="B747" s="31" t="str">
        <f t="shared" si="73"/>
        <v/>
      </c>
      <c r="C747" s="31" t="str">
        <f t="shared" si="74"/>
        <v/>
      </c>
      <c r="D747" s="31" t="str">
        <f t="shared" si="69"/>
        <v>Y</v>
      </c>
      <c r="E747" s="31">
        <f t="shared" si="70"/>
        <v>0</v>
      </c>
      <c r="F747" s="32" t="str">
        <f t="shared" si="71"/>
        <v/>
      </c>
      <c r="G747" s="33" t="str">
        <f ca="1">IF(OR(P747=$N$2,P747=$N$3),IF(F747=ReleaseProgress!$G$2,0,IF(F747&gt;ReleaseProgress!$G$2,1,-1)),"")</f>
        <v/>
      </c>
      <c r="H747" s="34" t="s">
        <v>805</v>
      </c>
      <c r="I747" s="45"/>
      <c r="J747" s="46"/>
      <c r="K747" s="46"/>
      <c r="L747" s="47"/>
      <c r="M747" s="47"/>
      <c r="N747" s="54"/>
      <c r="O747" s="49"/>
      <c r="P747" s="50"/>
      <c r="Q747" s="51"/>
      <c r="R747" s="51"/>
      <c r="S747" s="51"/>
      <c r="T747" s="51"/>
      <c r="U747" s="55"/>
      <c r="V747" s="53" t="str">
        <f t="shared" si="72"/>
        <v/>
      </c>
      <c r="W747" s="44"/>
      <c r="X747" t="s">
        <v>28</v>
      </c>
    </row>
    <row r="748" spans="2:24">
      <c r="B748" s="31" t="str">
        <f t="shared" si="73"/>
        <v/>
      </c>
      <c r="C748" s="31" t="str">
        <f t="shared" si="74"/>
        <v/>
      </c>
      <c r="D748" s="31" t="str">
        <f t="shared" si="69"/>
        <v>Y</v>
      </c>
      <c r="E748" s="31">
        <f t="shared" si="70"/>
        <v>0</v>
      </c>
      <c r="F748" s="32" t="str">
        <f t="shared" si="71"/>
        <v/>
      </c>
      <c r="G748" s="33" t="str">
        <f ca="1">IF(OR(P748=$N$2,P748=$N$3),IF(F748=ReleaseProgress!$G$2,0,IF(F748&gt;ReleaseProgress!$G$2,1,-1)),"")</f>
        <v/>
      </c>
      <c r="H748" s="34" t="s">
        <v>806</v>
      </c>
      <c r="I748" s="45"/>
      <c r="J748" s="46"/>
      <c r="K748" s="46"/>
      <c r="L748" s="47"/>
      <c r="M748" s="47"/>
      <c r="N748" s="54"/>
      <c r="O748" s="49"/>
      <c r="P748" s="50"/>
      <c r="Q748" s="51"/>
      <c r="R748" s="51"/>
      <c r="S748" s="51"/>
      <c r="T748" s="51"/>
      <c r="U748" s="55"/>
      <c r="V748" s="53" t="str">
        <f t="shared" si="72"/>
        <v/>
      </c>
      <c r="W748" s="44"/>
      <c r="X748" t="s">
        <v>28</v>
      </c>
    </row>
    <row r="749" spans="2:24">
      <c r="B749" s="31" t="str">
        <f t="shared" si="73"/>
        <v/>
      </c>
      <c r="C749" s="31" t="str">
        <f t="shared" si="74"/>
        <v/>
      </c>
      <c r="D749" s="31" t="str">
        <f t="shared" si="69"/>
        <v>Y</v>
      </c>
      <c r="E749" s="31">
        <f t="shared" si="70"/>
        <v>0</v>
      </c>
      <c r="F749" s="32" t="str">
        <f t="shared" si="71"/>
        <v/>
      </c>
      <c r="G749" s="33" t="str">
        <f ca="1">IF(OR(P749=$N$2,P749=$N$3),IF(F749=ReleaseProgress!$G$2,0,IF(F749&gt;ReleaseProgress!$G$2,1,-1)),"")</f>
        <v/>
      </c>
      <c r="H749" s="34" t="s">
        <v>807</v>
      </c>
      <c r="I749" s="45"/>
      <c r="J749" s="46"/>
      <c r="K749" s="46"/>
      <c r="L749" s="47"/>
      <c r="M749" s="47"/>
      <c r="N749" s="54"/>
      <c r="O749" s="49"/>
      <c r="P749" s="50"/>
      <c r="Q749" s="51"/>
      <c r="R749" s="51"/>
      <c r="S749" s="51"/>
      <c r="T749" s="51"/>
      <c r="U749" s="55"/>
      <c r="V749" s="53" t="str">
        <f t="shared" si="72"/>
        <v/>
      </c>
      <c r="W749" s="44"/>
      <c r="X749" t="s">
        <v>28</v>
      </c>
    </row>
    <row r="750" spans="2:24">
      <c r="B750" s="31" t="str">
        <f t="shared" si="73"/>
        <v/>
      </c>
      <c r="C750" s="31" t="str">
        <f t="shared" si="74"/>
        <v/>
      </c>
      <c r="D750" s="31" t="str">
        <f t="shared" si="69"/>
        <v>Y</v>
      </c>
      <c r="E750" s="31">
        <f t="shared" si="70"/>
        <v>0</v>
      </c>
      <c r="F750" s="32" t="str">
        <f t="shared" si="71"/>
        <v/>
      </c>
      <c r="G750" s="33" t="str">
        <f ca="1">IF(OR(P750=$N$2,P750=$N$3),IF(F750=ReleaseProgress!$G$2,0,IF(F750&gt;ReleaseProgress!$G$2,1,-1)),"")</f>
        <v/>
      </c>
      <c r="H750" s="34" t="s">
        <v>808</v>
      </c>
      <c r="I750" s="45"/>
      <c r="J750" s="46"/>
      <c r="K750" s="46"/>
      <c r="L750" s="47"/>
      <c r="M750" s="47"/>
      <c r="N750" s="54"/>
      <c r="O750" s="49"/>
      <c r="P750" s="50"/>
      <c r="Q750" s="51"/>
      <c r="R750" s="51"/>
      <c r="S750" s="51"/>
      <c r="T750" s="51"/>
      <c r="U750" s="55"/>
      <c r="V750" s="53" t="str">
        <f t="shared" si="72"/>
        <v/>
      </c>
      <c r="W750" s="44"/>
      <c r="X750" t="s">
        <v>28</v>
      </c>
    </row>
    <row r="751" spans="2:24">
      <c r="B751" s="31" t="str">
        <f t="shared" si="73"/>
        <v/>
      </c>
      <c r="C751" s="31" t="str">
        <f t="shared" si="74"/>
        <v/>
      </c>
      <c r="D751" s="31" t="str">
        <f t="shared" si="69"/>
        <v>Y</v>
      </c>
      <c r="E751" s="31">
        <f t="shared" si="70"/>
        <v>0</v>
      </c>
      <c r="F751" s="32" t="str">
        <f t="shared" si="71"/>
        <v/>
      </c>
      <c r="G751" s="33" t="str">
        <f ca="1">IF(OR(P751=$N$2,P751=$N$3),IF(F751=ReleaseProgress!$G$2,0,IF(F751&gt;ReleaseProgress!$G$2,1,-1)),"")</f>
        <v/>
      </c>
      <c r="H751" s="34" t="s">
        <v>809</v>
      </c>
      <c r="I751" s="45"/>
      <c r="J751" s="46"/>
      <c r="K751" s="46"/>
      <c r="L751" s="47"/>
      <c r="M751" s="47"/>
      <c r="N751" s="54"/>
      <c r="O751" s="49"/>
      <c r="P751" s="50"/>
      <c r="Q751" s="51"/>
      <c r="R751" s="51"/>
      <c r="S751" s="51"/>
      <c r="T751" s="51"/>
      <c r="U751" s="55"/>
      <c r="V751" s="53" t="str">
        <f t="shared" si="72"/>
        <v/>
      </c>
      <c r="W751" s="44"/>
      <c r="X751" t="s">
        <v>28</v>
      </c>
    </row>
    <row r="752" spans="2:24">
      <c r="B752" s="31" t="str">
        <f t="shared" si="73"/>
        <v/>
      </c>
      <c r="C752" s="31" t="str">
        <f t="shared" si="74"/>
        <v/>
      </c>
      <c r="D752" s="31" t="str">
        <f t="shared" si="69"/>
        <v>Y</v>
      </c>
      <c r="E752" s="31">
        <f t="shared" si="70"/>
        <v>0</v>
      </c>
      <c r="F752" s="32" t="str">
        <f t="shared" si="71"/>
        <v/>
      </c>
      <c r="G752" s="33" t="str">
        <f ca="1">IF(OR(P752=$N$2,P752=$N$3),IF(F752=ReleaseProgress!$G$2,0,IF(F752&gt;ReleaseProgress!$G$2,1,-1)),"")</f>
        <v/>
      </c>
      <c r="H752" s="34" t="s">
        <v>810</v>
      </c>
      <c r="I752" s="45"/>
      <c r="J752" s="46"/>
      <c r="K752" s="46"/>
      <c r="L752" s="47"/>
      <c r="M752" s="47"/>
      <c r="N752" s="54"/>
      <c r="O752" s="49"/>
      <c r="P752" s="50"/>
      <c r="Q752" s="51"/>
      <c r="R752" s="51"/>
      <c r="S752" s="51"/>
      <c r="T752" s="51"/>
      <c r="U752" s="55"/>
      <c r="V752" s="53" t="str">
        <f t="shared" si="72"/>
        <v/>
      </c>
      <c r="W752" s="44"/>
      <c r="X752" t="s">
        <v>28</v>
      </c>
    </row>
    <row r="753" spans="2:24">
      <c r="B753" s="31" t="str">
        <f t="shared" si="73"/>
        <v/>
      </c>
      <c r="C753" s="31" t="str">
        <f t="shared" si="74"/>
        <v/>
      </c>
      <c r="D753" s="31" t="str">
        <f t="shared" si="69"/>
        <v>Y</v>
      </c>
      <c r="E753" s="31">
        <f t="shared" si="70"/>
        <v>0</v>
      </c>
      <c r="F753" s="32" t="str">
        <f t="shared" si="71"/>
        <v/>
      </c>
      <c r="G753" s="33" t="str">
        <f ca="1">IF(OR(P753=$N$2,P753=$N$3),IF(F753=ReleaseProgress!$G$2,0,IF(F753&gt;ReleaseProgress!$G$2,1,-1)),"")</f>
        <v/>
      </c>
      <c r="H753" s="34" t="s">
        <v>811</v>
      </c>
      <c r="I753" s="45"/>
      <c r="J753" s="46"/>
      <c r="K753" s="46"/>
      <c r="L753" s="47"/>
      <c r="M753" s="47"/>
      <c r="N753" s="54"/>
      <c r="O753" s="49"/>
      <c r="P753" s="50"/>
      <c r="Q753" s="51"/>
      <c r="R753" s="51"/>
      <c r="S753" s="51"/>
      <c r="T753" s="51"/>
      <c r="U753" s="55"/>
      <c r="V753" s="53" t="str">
        <f t="shared" si="72"/>
        <v/>
      </c>
      <c r="W753" s="44"/>
      <c r="X753" t="s">
        <v>28</v>
      </c>
    </row>
    <row r="754" spans="2:24">
      <c r="B754" s="31" t="str">
        <f t="shared" si="73"/>
        <v/>
      </c>
      <c r="C754" s="31" t="str">
        <f t="shared" si="74"/>
        <v/>
      </c>
      <c r="D754" s="31" t="str">
        <f t="shared" si="69"/>
        <v>Y</v>
      </c>
      <c r="E754" s="31">
        <f t="shared" si="70"/>
        <v>0</v>
      </c>
      <c r="F754" s="32" t="str">
        <f t="shared" si="71"/>
        <v/>
      </c>
      <c r="G754" s="33" t="str">
        <f ca="1">IF(OR(P754=$N$2,P754=$N$3),IF(F754=ReleaseProgress!$G$2,0,IF(F754&gt;ReleaseProgress!$G$2,1,-1)),"")</f>
        <v/>
      </c>
      <c r="H754" s="34" t="s">
        <v>812</v>
      </c>
      <c r="I754" s="45"/>
      <c r="J754" s="46"/>
      <c r="K754" s="46"/>
      <c r="L754" s="47"/>
      <c r="M754" s="47"/>
      <c r="N754" s="54"/>
      <c r="O754" s="49"/>
      <c r="P754" s="50"/>
      <c r="Q754" s="51"/>
      <c r="R754" s="51"/>
      <c r="S754" s="51"/>
      <c r="T754" s="51"/>
      <c r="U754" s="55"/>
      <c r="V754" s="53" t="str">
        <f t="shared" si="72"/>
        <v/>
      </c>
      <c r="W754" s="44"/>
      <c r="X754" t="s">
        <v>28</v>
      </c>
    </row>
    <row r="755" spans="2:24">
      <c r="B755" s="31" t="str">
        <f t="shared" si="73"/>
        <v/>
      </c>
      <c r="C755" s="31" t="str">
        <f t="shared" si="74"/>
        <v/>
      </c>
      <c r="D755" s="31" t="str">
        <f t="shared" si="69"/>
        <v>Y</v>
      </c>
      <c r="E755" s="31">
        <f t="shared" si="70"/>
        <v>0</v>
      </c>
      <c r="F755" s="32" t="str">
        <f t="shared" si="71"/>
        <v/>
      </c>
      <c r="G755" s="33" t="str">
        <f ca="1">IF(OR(P755=$N$2,P755=$N$3),IF(F755=ReleaseProgress!$G$2,0,IF(F755&gt;ReleaseProgress!$G$2,1,-1)),"")</f>
        <v/>
      </c>
      <c r="H755" s="34" t="s">
        <v>813</v>
      </c>
      <c r="I755" s="45"/>
      <c r="J755" s="46"/>
      <c r="K755" s="46"/>
      <c r="L755" s="47"/>
      <c r="M755" s="47"/>
      <c r="N755" s="54"/>
      <c r="O755" s="49"/>
      <c r="P755" s="50"/>
      <c r="Q755" s="51"/>
      <c r="R755" s="51"/>
      <c r="S755" s="51"/>
      <c r="T755" s="51"/>
      <c r="U755" s="55"/>
      <c r="V755" s="53" t="str">
        <f t="shared" si="72"/>
        <v/>
      </c>
      <c r="W755" s="44"/>
      <c r="X755" t="s">
        <v>28</v>
      </c>
    </row>
    <row r="756" spans="2:24">
      <c r="B756" s="31" t="str">
        <f t="shared" si="73"/>
        <v/>
      </c>
      <c r="C756" s="31" t="str">
        <f t="shared" si="74"/>
        <v/>
      </c>
      <c r="D756" s="31" t="str">
        <f t="shared" si="69"/>
        <v>Y</v>
      </c>
      <c r="E756" s="31">
        <f t="shared" si="70"/>
        <v>0</v>
      </c>
      <c r="F756" s="32" t="str">
        <f t="shared" si="71"/>
        <v/>
      </c>
      <c r="G756" s="33" t="str">
        <f ca="1">IF(OR(P756=$N$2,P756=$N$3),IF(F756=ReleaseProgress!$G$2,0,IF(F756&gt;ReleaseProgress!$G$2,1,-1)),"")</f>
        <v/>
      </c>
      <c r="H756" s="34" t="s">
        <v>814</v>
      </c>
      <c r="I756" s="45"/>
      <c r="J756" s="46"/>
      <c r="K756" s="46"/>
      <c r="L756" s="47"/>
      <c r="M756" s="47"/>
      <c r="N756" s="54"/>
      <c r="O756" s="49"/>
      <c r="P756" s="50"/>
      <c r="Q756" s="51"/>
      <c r="R756" s="51"/>
      <c r="S756" s="51"/>
      <c r="T756" s="51"/>
      <c r="U756" s="55"/>
      <c r="V756" s="53" t="str">
        <f t="shared" si="72"/>
        <v/>
      </c>
      <c r="W756" s="44"/>
      <c r="X756" t="s">
        <v>28</v>
      </c>
    </row>
    <row r="757" spans="2:24">
      <c r="B757" s="31" t="str">
        <f t="shared" si="73"/>
        <v/>
      </c>
      <c r="C757" s="31" t="str">
        <f t="shared" si="74"/>
        <v/>
      </c>
      <c r="D757" s="31" t="str">
        <f t="shared" si="69"/>
        <v>Y</v>
      </c>
      <c r="E757" s="31">
        <f t="shared" si="70"/>
        <v>0</v>
      </c>
      <c r="F757" s="32" t="str">
        <f t="shared" si="71"/>
        <v/>
      </c>
      <c r="G757" s="33" t="str">
        <f ca="1">IF(OR(P757=$N$2,P757=$N$3),IF(F757=ReleaseProgress!$G$2,0,IF(F757&gt;ReleaseProgress!$G$2,1,-1)),"")</f>
        <v/>
      </c>
      <c r="H757" s="34" t="s">
        <v>815</v>
      </c>
      <c r="I757" s="45"/>
      <c r="J757" s="46"/>
      <c r="K757" s="46"/>
      <c r="L757" s="47"/>
      <c r="M757" s="47"/>
      <c r="N757" s="54"/>
      <c r="O757" s="49"/>
      <c r="P757" s="50"/>
      <c r="Q757" s="51"/>
      <c r="R757" s="51"/>
      <c r="S757" s="51"/>
      <c r="T757" s="51"/>
      <c r="U757" s="55"/>
      <c r="V757" s="53" t="str">
        <f t="shared" si="72"/>
        <v/>
      </c>
      <c r="W757" s="44"/>
      <c r="X757" t="s">
        <v>28</v>
      </c>
    </row>
    <row r="758" spans="2:24">
      <c r="B758" s="31" t="str">
        <f t="shared" si="73"/>
        <v/>
      </c>
      <c r="C758" s="31" t="str">
        <f t="shared" si="74"/>
        <v/>
      </c>
      <c r="D758" s="31" t="str">
        <f t="shared" si="69"/>
        <v>Y</v>
      </c>
      <c r="E758" s="31">
        <f t="shared" si="70"/>
        <v>0</v>
      </c>
      <c r="F758" s="32" t="str">
        <f t="shared" si="71"/>
        <v/>
      </c>
      <c r="G758" s="33" t="str">
        <f ca="1">IF(OR(P758=$N$2,P758=$N$3),IF(F758=ReleaseProgress!$G$2,0,IF(F758&gt;ReleaseProgress!$G$2,1,-1)),"")</f>
        <v/>
      </c>
      <c r="H758" s="34" t="s">
        <v>816</v>
      </c>
      <c r="I758" s="45"/>
      <c r="J758" s="46"/>
      <c r="K758" s="46"/>
      <c r="L758" s="47"/>
      <c r="M758" s="47"/>
      <c r="N758" s="54"/>
      <c r="O758" s="49"/>
      <c r="P758" s="50"/>
      <c r="Q758" s="51"/>
      <c r="R758" s="51"/>
      <c r="S758" s="51"/>
      <c r="T758" s="51"/>
      <c r="U758" s="55"/>
      <c r="V758" s="53" t="str">
        <f t="shared" si="72"/>
        <v/>
      </c>
      <c r="W758" s="44"/>
      <c r="X758" t="s">
        <v>28</v>
      </c>
    </row>
    <row r="759" spans="2:24">
      <c r="B759" s="31" t="str">
        <f t="shared" si="73"/>
        <v/>
      </c>
      <c r="C759" s="31" t="str">
        <f t="shared" si="74"/>
        <v/>
      </c>
      <c r="D759" s="31" t="str">
        <f t="shared" si="69"/>
        <v>Y</v>
      </c>
      <c r="E759" s="31">
        <f t="shared" si="70"/>
        <v>0</v>
      </c>
      <c r="F759" s="32" t="str">
        <f t="shared" si="71"/>
        <v/>
      </c>
      <c r="G759" s="33" t="str">
        <f ca="1">IF(OR(P759=$N$2,P759=$N$3),IF(F759=ReleaseProgress!$G$2,0,IF(F759&gt;ReleaseProgress!$G$2,1,-1)),"")</f>
        <v/>
      </c>
      <c r="H759" s="34" t="s">
        <v>817</v>
      </c>
      <c r="I759" s="45"/>
      <c r="J759" s="46"/>
      <c r="K759" s="46"/>
      <c r="L759" s="47"/>
      <c r="M759" s="47"/>
      <c r="N759" s="54"/>
      <c r="O759" s="49"/>
      <c r="P759" s="50"/>
      <c r="Q759" s="51"/>
      <c r="R759" s="51"/>
      <c r="S759" s="51"/>
      <c r="T759" s="51"/>
      <c r="U759" s="55"/>
      <c r="V759" s="53" t="str">
        <f t="shared" si="72"/>
        <v/>
      </c>
      <c r="W759" s="44"/>
      <c r="X759" t="s">
        <v>28</v>
      </c>
    </row>
    <row r="760" spans="2:24">
      <c r="B760" s="31" t="str">
        <f t="shared" si="73"/>
        <v/>
      </c>
      <c r="C760" s="31" t="str">
        <f t="shared" si="74"/>
        <v/>
      </c>
      <c r="D760" s="31" t="str">
        <f t="shared" si="69"/>
        <v>Y</v>
      </c>
      <c r="E760" s="31">
        <f t="shared" si="70"/>
        <v>0</v>
      </c>
      <c r="F760" s="32" t="str">
        <f t="shared" si="71"/>
        <v/>
      </c>
      <c r="G760" s="33" t="str">
        <f ca="1">IF(OR(P760=$N$2,P760=$N$3),IF(F760=ReleaseProgress!$G$2,0,IF(F760&gt;ReleaseProgress!$G$2,1,-1)),"")</f>
        <v/>
      </c>
      <c r="H760" s="34" t="s">
        <v>818</v>
      </c>
      <c r="I760" s="45"/>
      <c r="J760" s="46"/>
      <c r="K760" s="46"/>
      <c r="L760" s="47"/>
      <c r="M760" s="47"/>
      <c r="N760" s="54"/>
      <c r="O760" s="49"/>
      <c r="P760" s="50"/>
      <c r="Q760" s="51"/>
      <c r="R760" s="51"/>
      <c r="S760" s="51"/>
      <c r="T760" s="51"/>
      <c r="U760" s="55"/>
      <c r="V760" s="53" t="str">
        <f t="shared" si="72"/>
        <v/>
      </c>
      <c r="W760" s="44"/>
      <c r="X760" t="s">
        <v>28</v>
      </c>
    </row>
    <row r="761" spans="2:24">
      <c r="B761" s="31" t="str">
        <f t="shared" si="73"/>
        <v/>
      </c>
      <c r="C761" s="31" t="str">
        <f t="shared" si="74"/>
        <v/>
      </c>
      <c r="D761" s="31" t="str">
        <f t="shared" si="69"/>
        <v>Y</v>
      </c>
      <c r="E761" s="31">
        <f t="shared" si="70"/>
        <v>0</v>
      </c>
      <c r="F761" s="32" t="str">
        <f t="shared" si="71"/>
        <v/>
      </c>
      <c r="G761" s="33" t="str">
        <f ca="1">IF(OR(P761=$N$2,P761=$N$3),IF(F761=ReleaseProgress!$G$2,0,IF(F761&gt;ReleaseProgress!$G$2,1,-1)),"")</f>
        <v/>
      </c>
      <c r="H761" s="34" t="s">
        <v>819</v>
      </c>
      <c r="I761" s="45"/>
      <c r="J761" s="46"/>
      <c r="K761" s="46"/>
      <c r="L761" s="47"/>
      <c r="M761" s="47"/>
      <c r="N761" s="54"/>
      <c r="O761" s="49"/>
      <c r="P761" s="50"/>
      <c r="Q761" s="51"/>
      <c r="R761" s="51"/>
      <c r="S761" s="51"/>
      <c r="T761" s="51"/>
      <c r="U761" s="55"/>
      <c r="V761" s="53" t="str">
        <f t="shared" si="72"/>
        <v/>
      </c>
      <c r="W761" s="44"/>
      <c r="X761" t="s">
        <v>28</v>
      </c>
    </row>
    <row r="762" spans="2:24">
      <c r="B762" s="31" t="str">
        <f t="shared" si="73"/>
        <v/>
      </c>
      <c r="C762" s="31" t="str">
        <f t="shared" si="74"/>
        <v/>
      </c>
      <c r="D762" s="31" t="str">
        <f t="shared" si="69"/>
        <v>Y</v>
      </c>
      <c r="E762" s="31">
        <f t="shared" si="70"/>
        <v>0</v>
      </c>
      <c r="F762" s="32" t="str">
        <f t="shared" si="71"/>
        <v/>
      </c>
      <c r="G762" s="33" t="str">
        <f ca="1">IF(OR(P762=$N$2,P762=$N$3),IF(F762=ReleaseProgress!$G$2,0,IF(F762&gt;ReleaseProgress!$G$2,1,-1)),"")</f>
        <v/>
      </c>
      <c r="H762" s="34" t="s">
        <v>820</v>
      </c>
      <c r="I762" s="45"/>
      <c r="J762" s="46"/>
      <c r="K762" s="46"/>
      <c r="L762" s="47"/>
      <c r="M762" s="47"/>
      <c r="N762" s="54"/>
      <c r="O762" s="49"/>
      <c r="P762" s="50"/>
      <c r="Q762" s="51"/>
      <c r="R762" s="51"/>
      <c r="S762" s="51"/>
      <c r="T762" s="51"/>
      <c r="U762" s="55"/>
      <c r="V762" s="53" t="str">
        <f t="shared" si="72"/>
        <v/>
      </c>
      <c r="W762" s="44"/>
      <c r="X762" t="s">
        <v>28</v>
      </c>
    </row>
    <row r="763" spans="2:24">
      <c r="B763" s="31" t="str">
        <f t="shared" si="73"/>
        <v/>
      </c>
      <c r="C763" s="31" t="str">
        <f t="shared" si="74"/>
        <v/>
      </c>
      <c r="D763" s="31" t="str">
        <f t="shared" si="69"/>
        <v>Y</v>
      </c>
      <c r="E763" s="31">
        <f t="shared" si="70"/>
        <v>0</v>
      </c>
      <c r="F763" s="32" t="str">
        <f t="shared" si="71"/>
        <v/>
      </c>
      <c r="G763" s="33" t="str">
        <f ca="1">IF(OR(P763=$N$2,P763=$N$3),IF(F763=ReleaseProgress!$G$2,0,IF(F763&gt;ReleaseProgress!$G$2,1,-1)),"")</f>
        <v/>
      </c>
      <c r="H763" s="34" t="s">
        <v>821</v>
      </c>
      <c r="I763" s="45"/>
      <c r="J763" s="46"/>
      <c r="K763" s="46"/>
      <c r="L763" s="47"/>
      <c r="M763" s="47"/>
      <c r="N763" s="54"/>
      <c r="O763" s="49"/>
      <c r="P763" s="50"/>
      <c r="Q763" s="51"/>
      <c r="R763" s="51"/>
      <c r="S763" s="51"/>
      <c r="T763" s="51"/>
      <c r="U763" s="55"/>
      <c r="V763" s="53" t="str">
        <f t="shared" si="72"/>
        <v/>
      </c>
      <c r="W763" s="44"/>
      <c r="X763" t="s">
        <v>28</v>
      </c>
    </row>
    <row r="764" spans="2:24">
      <c r="B764" s="31" t="str">
        <f t="shared" si="73"/>
        <v/>
      </c>
      <c r="C764" s="31" t="str">
        <f t="shared" si="74"/>
        <v/>
      </c>
      <c r="D764" s="31" t="str">
        <f t="shared" si="69"/>
        <v>Y</v>
      </c>
      <c r="E764" s="31">
        <f t="shared" si="70"/>
        <v>0</v>
      </c>
      <c r="F764" s="32" t="str">
        <f t="shared" si="71"/>
        <v/>
      </c>
      <c r="G764" s="33" t="str">
        <f ca="1">IF(OR(P764=$N$2,P764=$N$3),IF(F764=ReleaseProgress!$G$2,0,IF(F764&gt;ReleaseProgress!$G$2,1,-1)),"")</f>
        <v/>
      </c>
      <c r="H764" s="34" t="s">
        <v>822</v>
      </c>
      <c r="I764" s="45"/>
      <c r="J764" s="46"/>
      <c r="K764" s="46"/>
      <c r="L764" s="47"/>
      <c r="M764" s="47"/>
      <c r="N764" s="54"/>
      <c r="O764" s="49"/>
      <c r="P764" s="50"/>
      <c r="Q764" s="51"/>
      <c r="R764" s="51"/>
      <c r="S764" s="51"/>
      <c r="T764" s="51"/>
      <c r="U764" s="55"/>
      <c r="V764" s="53" t="str">
        <f t="shared" si="72"/>
        <v/>
      </c>
      <c r="W764" s="44"/>
      <c r="X764" t="s">
        <v>28</v>
      </c>
    </row>
    <row r="765" spans="2:24">
      <c r="B765" s="31" t="str">
        <f t="shared" si="73"/>
        <v/>
      </c>
      <c r="C765" s="31" t="str">
        <f t="shared" si="74"/>
        <v/>
      </c>
      <c r="D765" s="31" t="str">
        <f t="shared" si="69"/>
        <v>Y</v>
      </c>
      <c r="E765" s="31">
        <f t="shared" si="70"/>
        <v>0</v>
      </c>
      <c r="F765" s="32" t="str">
        <f t="shared" si="71"/>
        <v/>
      </c>
      <c r="G765" s="33" t="str">
        <f ca="1">IF(OR(P765=$N$2,P765=$N$3),IF(F765=ReleaseProgress!$G$2,0,IF(F765&gt;ReleaseProgress!$G$2,1,-1)),"")</f>
        <v/>
      </c>
      <c r="H765" s="34" t="s">
        <v>823</v>
      </c>
      <c r="I765" s="45"/>
      <c r="J765" s="46"/>
      <c r="K765" s="46"/>
      <c r="L765" s="47"/>
      <c r="M765" s="47"/>
      <c r="N765" s="54"/>
      <c r="O765" s="49"/>
      <c r="P765" s="50"/>
      <c r="Q765" s="51"/>
      <c r="R765" s="51"/>
      <c r="S765" s="51"/>
      <c r="T765" s="51"/>
      <c r="U765" s="55"/>
      <c r="V765" s="53" t="str">
        <f t="shared" si="72"/>
        <v/>
      </c>
      <c r="W765" s="44"/>
      <c r="X765" t="s">
        <v>28</v>
      </c>
    </row>
    <row r="766" spans="2:24">
      <c r="B766" s="31" t="str">
        <f t="shared" si="73"/>
        <v/>
      </c>
      <c r="C766" s="31" t="str">
        <f t="shared" si="74"/>
        <v/>
      </c>
      <c r="D766" s="31" t="str">
        <f t="shared" si="69"/>
        <v>Y</v>
      </c>
      <c r="E766" s="31">
        <f t="shared" si="70"/>
        <v>0</v>
      </c>
      <c r="F766" s="32" t="str">
        <f t="shared" si="71"/>
        <v/>
      </c>
      <c r="G766" s="33" t="str">
        <f ca="1">IF(OR(P766=$N$2,P766=$N$3),IF(F766=ReleaseProgress!$G$2,0,IF(F766&gt;ReleaseProgress!$G$2,1,-1)),"")</f>
        <v/>
      </c>
      <c r="H766" s="34" t="s">
        <v>824</v>
      </c>
      <c r="I766" s="45"/>
      <c r="J766" s="46"/>
      <c r="K766" s="46"/>
      <c r="L766" s="47"/>
      <c r="M766" s="47"/>
      <c r="N766" s="54"/>
      <c r="O766" s="49"/>
      <c r="P766" s="50"/>
      <c r="Q766" s="51"/>
      <c r="R766" s="51"/>
      <c r="S766" s="51"/>
      <c r="T766" s="51"/>
      <c r="U766" s="55"/>
      <c r="V766" s="53" t="str">
        <f t="shared" si="72"/>
        <v/>
      </c>
      <c r="W766" s="44"/>
      <c r="X766" t="s">
        <v>28</v>
      </c>
    </row>
    <row r="767" spans="2:24">
      <c r="B767" s="31" t="str">
        <f t="shared" si="73"/>
        <v/>
      </c>
      <c r="C767" s="31" t="str">
        <f t="shared" si="74"/>
        <v/>
      </c>
      <c r="D767" s="31" t="str">
        <f t="shared" si="69"/>
        <v>Y</v>
      </c>
      <c r="E767" s="31">
        <f t="shared" si="70"/>
        <v>0</v>
      </c>
      <c r="F767" s="32" t="str">
        <f t="shared" si="71"/>
        <v/>
      </c>
      <c r="G767" s="33" t="str">
        <f ca="1">IF(OR(P767=$N$2,P767=$N$3),IF(F767=ReleaseProgress!$G$2,0,IF(F767&gt;ReleaseProgress!$G$2,1,-1)),"")</f>
        <v/>
      </c>
      <c r="H767" s="34" t="s">
        <v>825</v>
      </c>
      <c r="I767" s="45"/>
      <c r="J767" s="46"/>
      <c r="K767" s="46"/>
      <c r="L767" s="47"/>
      <c r="M767" s="47"/>
      <c r="N767" s="54"/>
      <c r="O767" s="49"/>
      <c r="P767" s="50"/>
      <c r="Q767" s="51"/>
      <c r="R767" s="51"/>
      <c r="S767" s="51"/>
      <c r="T767" s="51"/>
      <c r="U767" s="55"/>
      <c r="V767" s="53" t="str">
        <f t="shared" si="72"/>
        <v/>
      </c>
      <c r="W767" s="44"/>
      <c r="X767" t="s">
        <v>28</v>
      </c>
    </row>
    <row r="768" spans="2:24">
      <c r="B768" s="31" t="str">
        <f t="shared" si="73"/>
        <v/>
      </c>
      <c r="C768" s="31" t="str">
        <f t="shared" si="74"/>
        <v/>
      </c>
      <c r="D768" s="31" t="str">
        <f t="shared" si="69"/>
        <v>Y</v>
      </c>
      <c r="E768" s="31">
        <f t="shared" si="70"/>
        <v>0</v>
      </c>
      <c r="F768" s="32" t="str">
        <f t="shared" si="71"/>
        <v/>
      </c>
      <c r="G768" s="33" t="str">
        <f ca="1">IF(OR(P768=$N$2,P768=$N$3),IF(F768=ReleaseProgress!$G$2,0,IF(F768&gt;ReleaseProgress!$G$2,1,-1)),"")</f>
        <v/>
      </c>
      <c r="H768" s="34" t="s">
        <v>826</v>
      </c>
      <c r="I768" s="45"/>
      <c r="J768" s="46"/>
      <c r="K768" s="46"/>
      <c r="L768" s="47"/>
      <c r="M768" s="47"/>
      <c r="N768" s="54"/>
      <c r="O768" s="49"/>
      <c r="P768" s="50"/>
      <c r="Q768" s="51"/>
      <c r="R768" s="51"/>
      <c r="S768" s="51"/>
      <c r="T768" s="51"/>
      <c r="U768" s="55"/>
      <c r="V768" s="53" t="str">
        <f t="shared" si="72"/>
        <v/>
      </c>
      <c r="W768" s="44"/>
      <c r="X768" t="s">
        <v>28</v>
      </c>
    </row>
    <row r="769" spans="2:24">
      <c r="B769" s="31" t="str">
        <f t="shared" si="73"/>
        <v/>
      </c>
      <c r="C769" s="31" t="str">
        <f t="shared" si="74"/>
        <v/>
      </c>
      <c r="D769" s="31" t="str">
        <f t="shared" si="69"/>
        <v>Y</v>
      </c>
      <c r="E769" s="31">
        <f t="shared" si="70"/>
        <v>0</v>
      </c>
      <c r="F769" s="32" t="str">
        <f t="shared" si="71"/>
        <v/>
      </c>
      <c r="G769" s="33" t="str">
        <f ca="1">IF(OR(P769=$N$2,P769=$N$3),IF(F769=ReleaseProgress!$G$2,0,IF(F769&gt;ReleaseProgress!$G$2,1,-1)),"")</f>
        <v/>
      </c>
      <c r="H769" s="34" t="s">
        <v>827</v>
      </c>
      <c r="I769" s="45"/>
      <c r="J769" s="46"/>
      <c r="K769" s="46"/>
      <c r="L769" s="47"/>
      <c r="M769" s="47"/>
      <c r="N769" s="54"/>
      <c r="O769" s="49"/>
      <c r="P769" s="50"/>
      <c r="Q769" s="51"/>
      <c r="R769" s="51"/>
      <c r="S769" s="51"/>
      <c r="T769" s="51"/>
      <c r="U769" s="55"/>
      <c r="V769" s="53" t="str">
        <f t="shared" si="72"/>
        <v/>
      </c>
      <c r="W769" s="44"/>
      <c r="X769" t="s">
        <v>28</v>
      </c>
    </row>
    <row r="770" spans="2:24">
      <c r="B770" s="31" t="str">
        <f t="shared" si="73"/>
        <v/>
      </c>
      <c r="C770" s="31" t="str">
        <f t="shared" si="74"/>
        <v/>
      </c>
      <c r="D770" s="31" t="str">
        <f t="shared" si="69"/>
        <v>Y</v>
      </c>
      <c r="E770" s="31">
        <f t="shared" si="70"/>
        <v>0</v>
      </c>
      <c r="F770" s="32" t="str">
        <f t="shared" si="71"/>
        <v/>
      </c>
      <c r="G770" s="33" t="str">
        <f ca="1">IF(OR(P770=$N$2,P770=$N$3),IF(F770=ReleaseProgress!$G$2,0,IF(F770&gt;ReleaseProgress!$G$2,1,-1)),"")</f>
        <v/>
      </c>
      <c r="H770" s="34" t="s">
        <v>828</v>
      </c>
      <c r="I770" s="45"/>
      <c r="J770" s="46"/>
      <c r="K770" s="46"/>
      <c r="L770" s="47"/>
      <c r="M770" s="47"/>
      <c r="N770" s="54"/>
      <c r="O770" s="49"/>
      <c r="P770" s="50"/>
      <c r="Q770" s="51"/>
      <c r="R770" s="51"/>
      <c r="S770" s="51"/>
      <c r="T770" s="51"/>
      <c r="U770" s="55"/>
      <c r="V770" s="53" t="str">
        <f t="shared" si="72"/>
        <v/>
      </c>
      <c r="W770" s="44"/>
      <c r="X770" t="s">
        <v>28</v>
      </c>
    </row>
    <row r="771" spans="2:24">
      <c r="B771" s="31" t="str">
        <f t="shared" si="73"/>
        <v/>
      </c>
      <c r="C771" s="31" t="str">
        <f t="shared" si="74"/>
        <v/>
      </c>
      <c r="D771" s="31" t="str">
        <f t="shared" si="69"/>
        <v>Y</v>
      </c>
      <c r="E771" s="31">
        <f t="shared" si="70"/>
        <v>0</v>
      </c>
      <c r="F771" s="32" t="str">
        <f t="shared" si="71"/>
        <v/>
      </c>
      <c r="G771" s="33" t="str">
        <f ca="1">IF(OR(P771=$N$2,P771=$N$3),IF(F771=ReleaseProgress!$G$2,0,IF(F771&gt;ReleaseProgress!$G$2,1,-1)),"")</f>
        <v/>
      </c>
      <c r="H771" s="34" t="s">
        <v>829</v>
      </c>
      <c r="I771" s="45"/>
      <c r="J771" s="46"/>
      <c r="K771" s="46"/>
      <c r="L771" s="47"/>
      <c r="M771" s="47"/>
      <c r="N771" s="54"/>
      <c r="O771" s="49"/>
      <c r="P771" s="50"/>
      <c r="Q771" s="51"/>
      <c r="R771" s="51"/>
      <c r="S771" s="51"/>
      <c r="T771" s="51"/>
      <c r="U771" s="55"/>
      <c r="V771" s="53" t="str">
        <f t="shared" si="72"/>
        <v/>
      </c>
      <c r="W771" s="44"/>
      <c r="X771" t="s">
        <v>28</v>
      </c>
    </row>
    <row r="772" spans="2:24">
      <c r="B772" s="31" t="str">
        <f t="shared" si="73"/>
        <v/>
      </c>
      <c r="C772" s="31" t="str">
        <f t="shared" si="74"/>
        <v/>
      </c>
      <c r="D772" s="31" t="str">
        <f t="shared" si="69"/>
        <v>Y</v>
      </c>
      <c r="E772" s="31">
        <f t="shared" si="70"/>
        <v>0</v>
      </c>
      <c r="F772" s="32" t="str">
        <f t="shared" si="71"/>
        <v/>
      </c>
      <c r="G772" s="33" t="str">
        <f ca="1">IF(OR(P772=$N$2,P772=$N$3),IF(F772=ReleaseProgress!$G$2,0,IF(F772&gt;ReleaseProgress!$G$2,1,-1)),"")</f>
        <v/>
      </c>
      <c r="H772" s="34" t="s">
        <v>830</v>
      </c>
      <c r="I772" s="45"/>
      <c r="J772" s="46"/>
      <c r="K772" s="46"/>
      <c r="L772" s="47"/>
      <c r="M772" s="47"/>
      <c r="N772" s="54"/>
      <c r="O772" s="49"/>
      <c r="P772" s="50"/>
      <c r="Q772" s="51"/>
      <c r="R772" s="51"/>
      <c r="S772" s="51"/>
      <c r="T772" s="51"/>
      <c r="U772" s="55"/>
      <c r="V772" s="53" t="str">
        <f t="shared" si="72"/>
        <v/>
      </c>
      <c r="W772" s="44"/>
      <c r="X772" t="s">
        <v>28</v>
      </c>
    </row>
    <row r="773" spans="2:24">
      <c r="B773" s="31" t="str">
        <f t="shared" si="73"/>
        <v/>
      </c>
      <c r="C773" s="31" t="str">
        <f t="shared" si="74"/>
        <v/>
      </c>
      <c r="D773" s="31" t="str">
        <f t="shared" si="69"/>
        <v>Y</v>
      </c>
      <c r="E773" s="31">
        <f t="shared" si="70"/>
        <v>0</v>
      </c>
      <c r="F773" s="32" t="str">
        <f t="shared" si="71"/>
        <v/>
      </c>
      <c r="G773" s="33" t="str">
        <f ca="1">IF(OR(P773=$N$2,P773=$N$3),IF(F773=ReleaseProgress!$G$2,0,IF(F773&gt;ReleaseProgress!$G$2,1,-1)),"")</f>
        <v/>
      </c>
      <c r="H773" s="34" t="s">
        <v>831</v>
      </c>
      <c r="I773" s="45"/>
      <c r="J773" s="46"/>
      <c r="K773" s="46"/>
      <c r="L773" s="47"/>
      <c r="M773" s="47"/>
      <c r="N773" s="54"/>
      <c r="O773" s="49"/>
      <c r="P773" s="50"/>
      <c r="Q773" s="51"/>
      <c r="R773" s="51"/>
      <c r="S773" s="51"/>
      <c r="T773" s="51"/>
      <c r="U773" s="55"/>
      <c r="V773" s="53" t="str">
        <f t="shared" si="72"/>
        <v/>
      </c>
      <c r="W773" s="44"/>
      <c r="X773" t="s">
        <v>28</v>
      </c>
    </row>
    <row r="774" spans="2:24">
      <c r="B774" s="31" t="str">
        <f t="shared" si="73"/>
        <v/>
      </c>
      <c r="C774" s="31" t="str">
        <f t="shared" si="74"/>
        <v/>
      </c>
      <c r="D774" s="31" t="str">
        <f t="shared" si="69"/>
        <v>Y</v>
      </c>
      <c r="E774" s="31">
        <f t="shared" si="70"/>
        <v>0</v>
      </c>
      <c r="F774" s="32" t="str">
        <f t="shared" si="71"/>
        <v/>
      </c>
      <c r="G774" s="33" t="str">
        <f ca="1">IF(OR(P774=$N$2,P774=$N$3),IF(F774=ReleaseProgress!$G$2,0,IF(F774&gt;ReleaseProgress!$G$2,1,-1)),"")</f>
        <v/>
      </c>
      <c r="H774" s="34" t="s">
        <v>832</v>
      </c>
      <c r="I774" s="45"/>
      <c r="J774" s="46"/>
      <c r="K774" s="46"/>
      <c r="L774" s="47"/>
      <c r="M774" s="47"/>
      <c r="N774" s="54"/>
      <c r="O774" s="49"/>
      <c r="P774" s="50"/>
      <c r="Q774" s="51"/>
      <c r="R774" s="51"/>
      <c r="S774" s="51"/>
      <c r="T774" s="51"/>
      <c r="U774" s="55"/>
      <c r="V774" s="53" t="str">
        <f t="shared" si="72"/>
        <v/>
      </c>
      <c r="W774" s="44"/>
      <c r="X774" t="s">
        <v>28</v>
      </c>
    </row>
    <row r="775" spans="2:24">
      <c r="B775" s="31" t="str">
        <f t="shared" si="73"/>
        <v/>
      </c>
      <c r="C775" s="31" t="str">
        <f t="shared" si="74"/>
        <v/>
      </c>
      <c r="D775" s="31" t="str">
        <f t="shared" si="69"/>
        <v>Y</v>
      </c>
      <c r="E775" s="31">
        <f t="shared" si="70"/>
        <v>0</v>
      </c>
      <c r="F775" s="32" t="str">
        <f t="shared" si="71"/>
        <v/>
      </c>
      <c r="G775" s="33" t="str">
        <f ca="1">IF(OR(P775=$N$2,P775=$N$3),IF(F775=ReleaseProgress!$G$2,0,IF(F775&gt;ReleaseProgress!$G$2,1,-1)),"")</f>
        <v/>
      </c>
      <c r="H775" s="34" t="s">
        <v>833</v>
      </c>
      <c r="I775" s="45"/>
      <c r="J775" s="46"/>
      <c r="K775" s="46"/>
      <c r="L775" s="47"/>
      <c r="M775" s="47"/>
      <c r="N775" s="54"/>
      <c r="O775" s="49"/>
      <c r="P775" s="50"/>
      <c r="Q775" s="51"/>
      <c r="R775" s="51"/>
      <c r="S775" s="51"/>
      <c r="T775" s="51"/>
      <c r="U775" s="55"/>
      <c r="V775" s="53" t="str">
        <f t="shared" si="72"/>
        <v/>
      </c>
      <c r="W775" s="44"/>
      <c r="X775" t="s">
        <v>28</v>
      </c>
    </row>
    <row r="776" spans="2:24">
      <c r="B776" s="31" t="str">
        <f t="shared" si="73"/>
        <v/>
      </c>
      <c r="C776" s="31" t="str">
        <f t="shared" si="74"/>
        <v/>
      </c>
      <c r="D776" s="31" t="str">
        <f t="shared" si="69"/>
        <v>Y</v>
      </c>
      <c r="E776" s="31">
        <f t="shared" si="70"/>
        <v>0</v>
      </c>
      <c r="F776" s="32" t="str">
        <f t="shared" si="71"/>
        <v/>
      </c>
      <c r="G776" s="33" t="str">
        <f ca="1">IF(OR(P776=$N$2,P776=$N$3),IF(F776=ReleaseProgress!$G$2,0,IF(F776&gt;ReleaseProgress!$G$2,1,-1)),"")</f>
        <v/>
      </c>
      <c r="H776" s="34" t="s">
        <v>834</v>
      </c>
      <c r="I776" s="45"/>
      <c r="J776" s="46"/>
      <c r="K776" s="46"/>
      <c r="L776" s="47"/>
      <c r="M776" s="47"/>
      <c r="N776" s="54"/>
      <c r="O776" s="49"/>
      <c r="P776" s="50"/>
      <c r="Q776" s="51"/>
      <c r="R776" s="51"/>
      <c r="S776" s="51"/>
      <c r="T776" s="51"/>
      <c r="U776" s="55"/>
      <c r="V776" s="53" t="str">
        <f t="shared" si="72"/>
        <v/>
      </c>
      <c r="W776" s="44"/>
      <c r="X776" t="s">
        <v>28</v>
      </c>
    </row>
    <row r="777" spans="2:24">
      <c r="B777" s="31" t="str">
        <f t="shared" si="73"/>
        <v/>
      </c>
      <c r="C777" s="31" t="str">
        <f t="shared" si="74"/>
        <v/>
      </c>
      <c r="D777" s="31" t="str">
        <f t="shared" si="69"/>
        <v>Y</v>
      </c>
      <c r="E777" s="31">
        <f t="shared" si="70"/>
        <v>0</v>
      </c>
      <c r="F777" s="32" t="str">
        <f t="shared" si="71"/>
        <v/>
      </c>
      <c r="G777" s="33" t="str">
        <f ca="1">IF(OR(P777=$N$2,P777=$N$3),IF(F777=ReleaseProgress!$G$2,0,IF(F777&gt;ReleaseProgress!$G$2,1,-1)),"")</f>
        <v/>
      </c>
      <c r="H777" s="34" t="s">
        <v>835</v>
      </c>
      <c r="I777" s="45"/>
      <c r="J777" s="46"/>
      <c r="K777" s="46"/>
      <c r="L777" s="47"/>
      <c r="M777" s="47"/>
      <c r="N777" s="54"/>
      <c r="O777" s="49"/>
      <c r="P777" s="50"/>
      <c r="Q777" s="51"/>
      <c r="R777" s="51"/>
      <c r="S777" s="51"/>
      <c r="T777" s="51"/>
      <c r="U777" s="55"/>
      <c r="V777" s="53" t="str">
        <f t="shared" si="72"/>
        <v/>
      </c>
      <c r="W777" s="44"/>
      <c r="X777" t="s">
        <v>28</v>
      </c>
    </row>
    <row r="778" spans="2:24">
      <c r="B778" s="31" t="str">
        <f t="shared" si="73"/>
        <v/>
      </c>
      <c r="C778" s="31" t="str">
        <f t="shared" si="74"/>
        <v/>
      </c>
      <c r="D778" s="31" t="str">
        <f t="shared" si="69"/>
        <v>Y</v>
      </c>
      <c r="E778" s="31">
        <f t="shared" si="70"/>
        <v>0</v>
      </c>
      <c r="F778" s="32" t="str">
        <f t="shared" si="71"/>
        <v/>
      </c>
      <c r="G778" s="33" t="str">
        <f ca="1">IF(OR(P778=$N$2,P778=$N$3),IF(F778=ReleaseProgress!$G$2,0,IF(F778&gt;ReleaseProgress!$G$2,1,-1)),"")</f>
        <v/>
      </c>
      <c r="H778" s="34" t="s">
        <v>836</v>
      </c>
      <c r="I778" s="45"/>
      <c r="J778" s="46"/>
      <c r="K778" s="46"/>
      <c r="L778" s="47"/>
      <c r="M778" s="47"/>
      <c r="N778" s="54"/>
      <c r="O778" s="49"/>
      <c r="P778" s="50"/>
      <c r="Q778" s="51"/>
      <c r="R778" s="51"/>
      <c r="S778" s="51"/>
      <c r="T778" s="51"/>
      <c r="U778" s="55"/>
      <c r="V778" s="53" t="str">
        <f t="shared" si="72"/>
        <v/>
      </c>
      <c r="W778" s="44"/>
      <c r="X778" t="s">
        <v>28</v>
      </c>
    </row>
    <row r="779" spans="2:24">
      <c r="B779" s="31" t="str">
        <f t="shared" si="73"/>
        <v/>
      </c>
      <c r="C779" s="31" t="str">
        <f t="shared" si="74"/>
        <v/>
      </c>
      <c r="D779" s="31" t="str">
        <f t="shared" si="69"/>
        <v>Y</v>
      </c>
      <c r="E779" s="31">
        <f t="shared" si="70"/>
        <v>0</v>
      </c>
      <c r="F779" s="32" t="str">
        <f t="shared" si="71"/>
        <v/>
      </c>
      <c r="G779" s="33" t="str">
        <f ca="1">IF(OR(P779=$N$2,P779=$N$3),IF(F779=ReleaseProgress!$G$2,0,IF(F779&gt;ReleaseProgress!$G$2,1,-1)),"")</f>
        <v/>
      </c>
      <c r="H779" s="34" t="s">
        <v>837</v>
      </c>
      <c r="I779" s="45"/>
      <c r="J779" s="46"/>
      <c r="K779" s="46"/>
      <c r="L779" s="47"/>
      <c r="M779" s="47"/>
      <c r="N779" s="54"/>
      <c r="O779" s="49"/>
      <c r="P779" s="50"/>
      <c r="Q779" s="51"/>
      <c r="R779" s="51"/>
      <c r="S779" s="51"/>
      <c r="T779" s="51"/>
      <c r="U779" s="55"/>
      <c r="V779" s="53" t="str">
        <f t="shared" si="72"/>
        <v/>
      </c>
      <c r="W779" s="44"/>
      <c r="X779" t="s">
        <v>28</v>
      </c>
    </row>
    <row r="780" spans="2:24">
      <c r="B780" s="31" t="str">
        <f t="shared" si="73"/>
        <v/>
      </c>
      <c r="C780" s="31" t="str">
        <f t="shared" si="74"/>
        <v/>
      </c>
      <c r="D780" s="31" t="str">
        <f t="shared" ref="D780:D843" si="75">IF(OR(P780=Not_started,P780=In_progress),"N",IF(OR(P780=N_A,P780=Suspended,P780=Canceled),"","Y"))</f>
        <v>Y</v>
      </c>
      <c r="E780" s="31">
        <f t="shared" ref="E780:E843" si="76">IF(OR(P780=Not_started,P780=In_progress,P780=Applied,P780=Closed),1,0)</f>
        <v>0</v>
      </c>
      <c r="F780" s="32" t="str">
        <f t="shared" ref="F780:F843" si="77">IFERROR(IF(P780=Backlog,"",IF(O780="",B780,IF(WEEKNUM(O780)&lt;10,VALUE(CONCATENATE(YEAR(O780),"0",WEEKNUM(O780))),VALUE(CONCATENATE(YEAR(O780),WEEKNUM(O780)))))),"date? &gt;&gt;")</f>
        <v/>
      </c>
      <c r="G780" s="33" t="str">
        <f ca="1">IF(OR(P780=$N$2,P780=$N$3),IF(F780=ReleaseProgress!$G$2,0,IF(F780&gt;ReleaseProgress!$G$2,1,-1)),"")</f>
        <v/>
      </c>
      <c r="H780" s="34" t="s">
        <v>838</v>
      </c>
      <c r="I780" s="45"/>
      <c r="J780" s="46"/>
      <c r="K780" s="46"/>
      <c r="L780" s="47"/>
      <c r="M780" s="47"/>
      <c r="N780" s="54"/>
      <c r="O780" s="49"/>
      <c r="P780" s="50"/>
      <c r="Q780" s="51"/>
      <c r="R780" s="51"/>
      <c r="S780" s="51"/>
      <c r="T780" s="51"/>
      <c r="U780" s="55"/>
      <c r="V780" s="53" t="str">
        <f t="shared" ref="V780:V843" si="78">IF(ISERROR(VLOOKUP(K780,LB_PROJECTS,2,FALSE)),"",VLOOKUP(K780,LB_PROJECTS,2,FALSE))</f>
        <v/>
      </c>
      <c r="W780" s="44"/>
      <c r="X780" t="s">
        <v>28</v>
      </c>
    </row>
    <row r="781" spans="2:24">
      <c r="B781" s="31" t="str">
        <f t="shared" ref="B781:B844" si="79">IF(N781="","",IF(WEEKNUM(N781)&lt;10,VALUE(CONCATENATE(YEAR(N781),"0",WEEKNUM(N781))),VALUE(CONCATENATE(YEAR(N781),WEEKNUM(N781)))))</f>
        <v/>
      </c>
      <c r="C781" s="31" t="str">
        <f t="shared" ref="C781:C844" si="80">IF(Q781="","",IF(WEEKNUM(Q781)&lt;10,VALUE(CONCATENATE(YEAR(Q781),"0",WEEKNUM(Q781))),VALUE(CONCATENATE(YEAR(Q781),WEEKNUM(Q781)))))</f>
        <v/>
      </c>
      <c r="D781" s="31" t="str">
        <f t="shared" si="75"/>
        <v>Y</v>
      </c>
      <c r="E781" s="31">
        <f t="shared" si="76"/>
        <v>0</v>
      </c>
      <c r="F781" s="32" t="str">
        <f t="shared" si="77"/>
        <v/>
      </c>
      <c r="G781" s="33" t="str">
        <f ca="1">IF(OR(P781=$N$2,P781=$N$3),IF(F781=ReleaseProgress!$G$2,0,IF(F781&gt;ReleaseProgress!$G$2,1,-1)),"")</f>
        <v/>
      </c>
      <c r="H781" s="34" t="s">
        <v>839</v>
      </c>
      <c r="I781" s="45"/>
      <c r="J781" s="46"/>
      <c r="K781" s="46"/>
      <c r="L781" s="47"/>
      <c r="M781" s="47"/>
      <c r="N781" s="54"/>
      <c r="O781" s="49"/>
      <c r="P781" s="50"/>
      <c r="Q781" s="51"/>
      <c r="R781" s="51"/>
      <c r="S781" s="51"/>
      <c r="T781" s="51"/>
      <c r="U781" s="55"/>
      <c r="V781" s="53" t="str">
        <f t="shared" si="78"/>
        <v/>
      </c>
      <c r="W781" s="44"/>
      <c r="X781" t="s">
        <v>28</v>
      </c>
    </row>
    <row r="782" spans="2:24">
      <c r="B782" s="31" t="str">
        <f t="shared" si="79"/>
        <v/>
      </c>
      <c r="C782" s="31" t="str">
        <f t="shared" si="80"/>
        <v/>
      </c>
      <c r="D782" s="31" t="str">
        <f t="shared" si="75"/>
        <v>Y</v>
      </c>
      <c r="E782" s="31">
        <f t="shared" si="76"/>
        <v>0</v>
      </c>
      <c r="F782" s="32" t="str">
        <f t="shared" si="77"/>
        <v/>
      </c>
      <c r="G782" s="33" t="str">
        <f ca="1">IF(OR(P782=$N$2,P782=$N$3),IF(F782=ReleaseProgress!$G$2,0,IF(F782&gt;ReleaseProgress!$G$2,1,-1)),"")</f>
        <v/>
      </c>
      <c r="H782" s="34" t="s">
        <v>840</v>
      </c>
      <c r="I782" s="45"/>
      <c r="J782" s="46"/>
      <c r="K782" s="46"/>
      <c r="L782" s="47"/>
      <c r="M782" s="47"/>
      <c r="N782" s="54"/>
      <c r="O782" s="49"/>
      <c r="P782" s="50"/>
      <c r="Q782" s="51"/>
      <c r="R782" s="51"/>
      <c r="S782" s="51"/>
      <c r="T782" s="51"/>
      <c r="U782" s="55"/>
      <c r="V782" s="53" t="str">
        <f t="shared" si="78"/>
        <v/>
      </c>
      <c r="W782" s="44"/>
      <c r="X782" t="s">
        <v>28</v>
      </c>
    </row>
    <row r="783" spans="2:24">
      <c r="B783" s="31" t="str">
        <f t="shared" si="79"/>
        <v/>
      </c>
      <c r="C783" s="31" t="str">
        <f t="shared" si="80"/>
        <v/>
      </c>
      <c r="D783" s="31" t="str">
        <f t="shared" si="75"/>
        <v>Y</v>
      </c>
      <c r="E783" s="31">
        <f t="shared" si="76"/>
        <v>0</v>
      </c>
      <c r="F783" s="32" t="str">
        <f t="shared" si="77"/>
        <v/>
      </c>
      <c r="G783" s="33" t="str">
        <f ca="1">IF(OR(P783=$N$2,P783=$N$3),IF(F783=ReleaseProgress!$G$2,0,IF(F783&gt;ReleaseProgress!$G$2,1,-1)),"")</f>
        <v/>
      </c>
      <c r="H783" s="34" t="s">
        <v>841</v>
      </c>
      <c r="I783" s="45"/>
      <c r="J783" s="46"/>
      <c r="K783" s="46"/>
      <c r="L783" s="47"/>
      <c r="M783" s="47"/>
      <c r="N783" s="54"/>
      <c r="O783" s="49"/>
      <c r="P783" s="50"/>
      <c r="Q783" s="51"/>
      <c r="R783" s="51"/>
      <c r="S783" s="51"/>
      <c r="T783" s="51"/>
      <c r="U783" s="55"/>
      <c r="V783" s="53" t="str">
        <f t="shared" si="78"/>
        <v/>
      </c>
      <c r="W783" s="44"/>
      <c r="X783" t="s">
        <v>28</v>
      </c>
    </row>
    <row r="784" spans="2:24">
      <c r="B784" s="31" t="str">
        <f t="shared" si="79"/>
        <v/>
      </c>
      <c r="C784" s="31" t="str">
        <f t="shared" si="80"/>
        <v/>
      </c>
      <c r="D784" s="31" t="str">
        <f t="shared" si="75"/>
        <v>Y</v>
      </c>
      <c r="E784" s="31">
        <f t="shared" si="76"/>
        <v>0</v>
      </c>
      <c r="F784" s="32" t="str">
        <f t="shared" si="77"/>
        <v/>
      </c>
      <c r="G784" s="33" t="str">
        <f ca="1">IF(OR(P784=$N$2,P784=$N$3),IF(F784=ReleaseProgress!$G$2,0,IF(F784&gt;ReleaseProgress!$G$2,1,-1)),"")</f>
        <v/>
      </c>
      <c r="H784" s="34" t="s">
        <v>842</v>
      </c>
      <c r="I784" s="45"/>
      <c r="J784" s="46"/>
      <c r="K784" s="46"/>
      <c r="L784" s="47"/>
      <c r="M784" s="47"/>
      <c r="N784" s="54"/>
      <c r="O784" s="49"/>
      <c r="P784" s="50"/>
      <c r="Q784" s="51"/>
      <c r="R784" s="51"/>
      <c r="S784" s="51"/>
      <c r="T784" s="51"/>
      <c r="U784" s="55"/>
      <c r="V784" s="53" t="str">
        <f t="shared" si="78"/>
        <v/>
      </c>
      <c r="W784" s="44"/>
      <c r="X784" t="s">
        <v>28</v>
      </c>
    </row>
    <row r="785" spans="2:24">
      <c r="B785" s="31" t="str">
        <f t="shared" si="79"/>
        <v/>
      </c>
      <c r="C785" s="31" t="str">
        <f t="shared" si="80"/>
        <v/>
      </c>
      <c r="D785" s="31" t="str">
        <f t="shared" si="75"/>
        <v>Y</v>
      </c>
      <c r="E785" s="31">
        <f t="shared" si="76"/>
        <v>0</v>
      </c>
      <c r="F785" s="32" t="str">
        <f t="shared" si="77"/>
        <v/>
      </c>
      <c r="G785" s="33" t="str">
        <f ca="1">IF(OR(P785=$N$2,P785=$N$3),IF(F785=ReleaseProgress!$G$2,0,IF(F785&gt;ReleaseProgress!$G$2,1,-1)),"")</f>
        <v/>
      </c>
      <c r="H785" s="34" t="s">
        <v>843</v>
      </c>
      <c r="I785" s="45"/>
      <c r="J785" s="46"/>
      <c r="K785" s="46"/>
      <c r="L785" s="47"/>
      <c r="M785" s="47"/>
      <c r="N785" s="54"/>
      <c r="O785" s="49"/>
      <c r="P785" s="50"/>
      <c r="Q785" s="51"/>
      <c r="R785" s="51"/>
      <c r="S785" s="51"/>
      <c r="T785" s="51"/>
      <c r="U785" s="55"/>
      <c r="V785" s="53" t="str">
        <f t="shared" si="78"/>
        <v/>
      </c>
      <c r="W785" s="44"/>
      <c r="X785" t="s">
        <v>28</v>
      </c>
    </row>
    <row r="786" spans="2:24">
      <c r="B786" s="31" t="str">
        <f t="shared" si="79"/>
        <v/>
      </c>
      <c r="C786" s="31" t="str">
        <f t="shared" si="80"/>
        <v/>
      </c>
      <c r="D786" s="31" t="str">
        <f t="shared" si="75"/>
        <v>Y</v>
      </c>
      <c r="E786" s="31">
        <f t="shared" si="76"/>
        <v>0</v>
      </c>
      <c r="F786" s="32" t="str">
        <f t="shared" si="77"/>
        <v/>
      </c>
      <c r="G786" s="33" t="str">
        <f ca="1">IF(OR(P786=$N$2,P786=$N$3),IF(F786=ReleaseProgress!$G$2,0,IF(F786&gt;ReleaseProgress!$G$2,1,-1)),"")</f>
        <v/>
      </c>
      <c r="H786" s="34" t="s">
        <v>844</v>
      </c>
      <c r="I786" s="45"/>
      <c r="J786" s="46"/>
      <c r="K786" s="46"/>
      <c r="L786" s="47"/>
      <c r="M786" s="47"/>
      <c r="N786" s="54"/>
      <c r="O786" s="49"/>
      <c r="P786" s="50"/>
      <c r="Q786" s="51"/>
      <c r="R786" s="51"/>
      <c r="S786" s="51"/>
      <c r="T786" s="51"/>
      <c r="U786" s="55"/>
      <c r="V786" s="53" t="str">
        <f t="shared" si="78"/>
        <v/>
      </c>
      <c r="W786" s="44"/>
      <c r="X786" t="s">
        <v>28</v>
      </c>
    </row>
    <row r="787" spans="2:24">
      <c r="B787" s="31" t="str">
        <f t="shared" si="79"/>
        <v/>
      </c>
      <c r="C787" s="31" t="str">
        <f t="shared" si="80"/>
        <v/>
      </c>
      <c r="D787" s="31" t="str">
        <f t="shared" si="75"/>
        <v>Y</v>
      </c>
      <c r="E787" s="31">
        <f t="shared" si="76"/>
        <v>0</v>
      </c>
      <c r="F787" s="32" t="str">
        <f t="shared" si="77"/>
        <v/>
      </c>
      <c r="G787" s="33" t="str">
        <f ca="1">IF(OR(P787=$N$2,P787=$N$3),IF(F787=ReleaseProgress!$G$2,0,IF(F787&gt;ReleaseProgress!$G$2,1,-1)),"")</f>
        <v/>
      </c>
      <c r="H787" s="34" t="s">
        <v>845</v>
      </c>
      <c r="I787" s="45"/>
      <c r="J787" s="46"/>
      <c r="K787" s="46"/>
      <c r="L787" s="47"/>
      <c r="M787" s="47"/>
      <c r="N787" s="54"/>
      <c r="O787" s="49"/>
      <c r="P787" s="50"/>
      <c r="Q787" s="51"/>
      <c r="R787" s="51"/>
      <c r="S787" s="51"/>
      <c r="T787" s="51"/>
      <c r="U787" s="55"/>
      <c r="V787" s="53" t="str">
        <f t="shared" si="78"/>
        <v/>
      </c>
      <c r="W787" s="44"/>
      <c r="X787" t="s">
        <v>28</v>
      </c>
    </row>
    <row r="788" spans="2:24">
      <c r="B788" s="31" t="str">
        <f t="shared" si="79"/>
        <v/>
      </c>
      <c r="C788" s="31" t="str">
        <f t="shared" si="80"/>
        <v/>
      </c>
      <c r="D788" s="31" t="str">
        <f t="shared" si="75"/>
        <v>Y</v>
      </c>
      <c r="E788" s="31">
        <f t="shared" si="76"/>
        <v>0</v>
      </c>
      <c r="F788" s="32" t="str">
        <f t="shared" si="77"/>
        <v/>
      </c>
      <c r="G788" s="33" t="str">
        <f ca="1">IF(OR(P788=$N$2,P788=$N$3),IF(F788=ReleaseProgress!$G$2,0,IF(F788&gt;ReleaseProgress!$G$2,1,-1)),"")</f>
        <v/>
      </c>
      <c r="H788" s="34" t="s">
        <v>846</v>
      </c>
      <c r="I788" s="45"/>
      <c r="J788" s="46"/>
      <c r="K788" s="46"/>
      <c r="L788" s="47"/>
      <c r="M788" s="47"/>
      <c r="N788" s="54"/>
      <c r="O788" s="49"/>
      <c r="P788" s="50"/>
      <c r="Q788" s="51"/>
      <c r="R788" s="51"/>
      <c r="S788" s="51"/>
      <c r="T788" s="51"/>
      <c r="U788" s="55"/>
      <c r="V788" s="53" t="str">
        <f t="shared" si="78"/>
        <v/>
      </c>
      <c r="W788" s="44"/>
      <c r="X788" t="s">
        <v>28</v>
      </c>
    </row>
    <row r="789" spans="2:24">
      <c r="B789" s="31" t="str">
        <f t="shared" si="79"/>
        <v/>
      </c>
      <c r="C789" s="31" t="str">
        <f t="shared" si="80"/>
        <v/>
      </c>
      <c r="D789" s="31" t="str">
        <f t="shared" si="75"/>
        <v>Y</v>
      </c>
      <c r="E789" s="31">
        <f t="shared" si="76"/>
        <v>0</v>
      </c>
      <c r="F789" s="32" t="str">
        <f t="shared" si="77"/>
        <v/>
      </c>
      <c r="G789" s="33" t="str">
        <f ca="1">IF(OR(P789=$N$2,P789=$N$3),IF(F789=ReleaseProgress!$G$2,0,IF(F789&gt;ReleaseProgress!$G$2,1,-1)),"")</f>
        <v/>
      </c>
      <c r="H789" s="34" t="s">
        <v>847</v>
      </c>
      <c r="I789" s="45"/>
      <c r="J789" s="46"/>
      <c r="K789" s="46"/>
      <c r="L789" s="47"/>
      <c r="M789" s="47"/>
      <c r="N789" s="54"/>
      <c r="O789" s="49"/>
      <c r="P789" s="50"/>
      <c r="Q789" s="51"/>
      <c r="R789" s="51"/>
      <c r="S789" s="51"/>
      <c r="T789" s="51"/>
      <c r="U789" s="55"/>
      <c r="V789" s="53" t="str">
        <f t="shared" si="78"/>
        <v/>
      </c>
      <c r="W789" s="44"/>
      <c r="X789" t="s">
        <v>28</v>
      </c>
    </row>
    <row r="790" spans="2:24">
      <c r="B790" s="31" t="str">
        <f t="shared" si="79"/>
        <v/>
      </c>
      <c r="C790" s="31" t="str">
        <f t="shared" si="80"/>
        <v/>
      </c>
      <c r="D790" s="31" t="str">
        <f t="shared" si="75"/>
        <v>Y</v>
      </c>
      <c r="E790" s="31">
        <f t="shared" si="76"/>
        <v>0</v>
      </c>
      <c r="F790" s="32" t="str">
        <f t="shared" si="77"/>
        <v/>
      </c>
      <c r="G790" s="33" t="str">
        <f ca="1">IF(OR(P790=$N$2,P790=$N$3),IF(F790=ReleaseProgress!$G$2,0,IF(F790&gt;ReleaseProgress!$G$2,1,-1)),"")</f>
        <v/>
      </c>
      <c r="H790" s="34" t="s">
        <v>848</v>
      </c>
      <c r="I790" s="45"/>
      <c r="J790" s="46"/>
      <c r="K790" s="46"/>
      <c r="L790" s="47"/>
      <c r="M790" s="47"/>
      <c r="N790" s="54"/>
      <c r="O790" s="49"/>
      <c r="P790" s="50"/>
      <c r="Q790" s="51"/>
      <c r="R790" s="51"/>
      <c r="S790" s="51"/>
      <c r="T790" s="51"/>
      <c r="U790" s="55"/>
      <c r="V790" s="53" t="str">
        <f t="shared" si="78"/>
        <v/>
      </c>
      <c r="W790" s="44"/>
      <c r="X790" t="s">
        <v>28</v>
      </c>
    </row>
    <row r="791" spans="2:24">
      <c r="B791" s="31" t="str">
        <f t="shared" si="79"/>
        <v/>
      </c>
      <c r="C791" s="31" t="str">
        <f t="shared" si="80"/>
        <v/>
      </c>
      <c r="D791" s="31" t="str">
        <f t="shared" si="75"/>
        <v>Y</v>
      </c>
      <c r="E791" s="31">
        <f t="shared" si="76"/>
        <v>0</v>
      </c>
      <c r="F791" s="32" t="str">
        <f t="shared" si="77"/>
        <v/>
      </c>
      <c r="G791" s="33" t="str">
        <f ca="1">IF(OR(P791=$N$2,P791=$N$3),IF(F791=ReleaseProgress!$G$2,0,IF(F791&gt;ReleaseProgress!$G$2,1,-1)),"")</f>
        <v/>
      </c>
      <c r="H791" s="34" t="s">
        <v>849</v>
      </c>
      <c r="I791" s="45"/>
      <c r="J791" s="46"/>
      <c r="K791" s="46"/>
      <c r="L791" s="47"/>
      <c r="M791" s="47"/>
      <c r="N791" s="54"/>
      <c r="O791" s="49"/>
      <c r="P791" s="50"/>
      <c r="Q791" s="51"/>
      <c r="R791" s="51"/>
      <c r="S791" s="51"/>
      <c r="T791" s="51"/>
      <c r="U791" s="55"/>
      <c r="V791" s="53" t="str">
        <f t="shared" si="78"/>
        <v/>
      </c>
      <c r="W791" s="44"/>
      <c r="X791" t="s">
        <v>28</v>
      </c>
    </row>
    <row r="792" spans="2:24">
      <c r="B792" s="31" t="str">
        <f t="shared" si="79"/>
        <v/>
      </c>
      <c r="C792" s="31" t="str">
        <f t="shared" si="80"/>
        <v/>
      </c>
      <c r="D792" s="31" t="str">
        <f t="shared" si="75"/>
        <v>Y</v>
      </c>
      <c r="E792" s="31">
        <f t="shared" si="76"/>
        <v>0</v>
      </c>
      <c r="F792" s="32" t="str">
        <f t="shared" si="77"/>
        <v/>
      </c>
      <c r="G792" s="33" t="str">
        <f ca="1">IF(OR(P792=$N$2,P792=$N$3),IF(F792=ReleaseProgress!$G$2,0,IF(F792&gt;ReleaseProgress!$G$2,1,-1)),"")</f>
        <v/>
      </c>
      <c r="H792" s="34" t="s">
        <v>850</v>
      </c>
      <c r="I792" s="45"/>
      <c r="J792" s="46"/>
      <c r="K792" s="46"/>
      <c r="L792" s="47"/>
      <c r="M792" s="47"/>
      <c r="N792" s="54"/>
      <c r="O792" s="49"/>
      <c r="P792" s="50"/>
      <c r="Q792" s="51"/>
      <c r="R792" s="51"/>
      <c r="S792" s="51"/>
      <c r="T792" s="51"/>
      <c r="U792" s="55"/>
      <c r="V792" s="53" t="str">
        <f t="shared" si="78"/>
        <v/>
      </c>
      <c r="W792" s="44"/>
      <c r="X792" t="s">
        <v>28</v>
      </c>
    </row>
    <row r="793" spans="2:24">
      <c r="B793" s="31" t="str">
        <f t="shared" si="79"/>
        <v/>
      </c>
      <c r="C793" s="31" t="str">
        <f t="shared" si="80"/>
        <v/>
      </c>
      <c r="D793" s="31" t="str">
        <f t="shared" si="75"/>
        <v>Y</v>
      </c>
      <c r="E793" s="31">
        <f t="shared" si="76"/>
        <v>0</v>
      </c>
      <c r="F793" s="32" t="str">
        <f t="shared" si="77"/>
        <v/>
      </c>
      <c r="G793" s="33" t="str">
        <f ca="1">IF(OR(P793=$N$2,P793=$N$3),IF(F793=ReleaseProgress!$G$2,0,IF(F793&gt;ReleaseProgress!$G$2,1,-1)),"")</f>
        <v/>
      </c>
      <c r="H793" s="34" t="s">
        <v>851</v>
      </c>
      <c r="I793" s="45"/>
      <c r="J793" s="46"/>
      <c r="K793" s="46"/>
      <c r="L793" s="47"/>
      <c r="M793" s="47"/>
      <c r="N793" s="54"/>
      <c r="O793" s="49"/>
      <c r="P793" s="50"/>
      <c r="Q793" s="51"/>
      <c r="R793" s="51"/>
      <c r="S793" s="51"/>
      <c r="T793" s="51"/>
      <c r="U793" s="55"/>
      <c r="V793" s="53" t="str">
        <f t="shared" si="78"/>
        <v/>
      </c>
      <c r="W793" s="44"/>
      <c r="X793" t="s">
        <v>28</v>
      </c>
    </row>
    <row r="794" spans="2:24">
      <c r="B794" s="31" t="str">
        <f t="shared" si="79"/>
        <v/>
      </c>
      <c r="C794" s="31" t="str">
        <f t="shared" si="80"/>
        <v/>
      </c>
      <c r="D794" s="31" t="str">
        <f t="shared" si="75"/>
        <v>Y</v>
      </c>
      <c r="E794" s="31">
        <f t="shared" si="76"/>
        <v>0</v>
      </c>
      <c r="F794" s="32" t="str">
        <f t="shared" si="77"/>
        <v/>
      </c>
      <c r="G794" s="33" t="str">
        <f ca="1">IF(OR(P794=$N$2,P794=$N$3),IF(F794=ReleaseProgress!$G$2,0,IF(F794&gt;ReleaseProgress!$G$2,1,-1)),"")</f>
        <v/>
      </c>
      <c r="H794" s="34" t="s">
        <v>852</v>
      </c>
      <c r="I794" s="45"/>
      <c r="J794" s="46"/>
      <c r="K794" s="46"/>
      <c r="L794" s="47"/>
      <c r="M794" s="47"/>
      <c r="N794" s="54"/>
      <c r="O794" s="49"/>
      <c r="P794" s="50"/>
      <c r="Q794" s="51"/>
      <c r="R794" s="51"/>
      <c r="S794" s="51"/>
      <c r="T794" s="51"/>
      <c r="U794" s="55"/>
      <c r="V794" s="53" t="str">
        <f t="shared" si="78"/>
        <v/>
      </c>
      <c r="W794" s="44"/>
      <c r="X794" t="s">
        <v>28</v>
      </c>
    </row>
    <row r="795" spans="2:24">
      <c r="B795" s="31" t="str">
        <f t="shared" si="79"/>
        <v/>
      </c>
      <c r="C795" s="31" t="str">
        <f t="shared" si="80"/>
        <v/>
      </c>
      <c r="D795" s="31" t="str">
        <f t="shared" si="75"/>
        <v>Y</v>
      </c>
      <c r="E795" s="31">
        <f t="shared" si="76"/>
        <v>0</v>
      </c>
      <c r="F795" s="32" t="str">
        <f t="shared" si="77"/>
        <v/>
      </c>
      <c r="G795" s="33" t="str">
        <f ca="1">IF(OR(P795=$N$2,P795=$N$3),IF(F795=ReleaseProgress!$G$2,0,IF(F795&gt;ReleaseProgress!$G$2,1,-1)),"")</f>
        <v/>
      </c>
      <c r="H795" s="34" t="s">
        <v>853</v>
      </c>
      <c r="I795" s="45"/>
      <c r="J795" s="46"/>
      <c r="K795" s="46"/>
      <c r="L795" s="47"/>
      <c r="M795" s="47"/>
      <c r="N795" s="54"/>
      <c r="O795" s="49"/>
      <c r="P795" s="50"/>
      <c r="Q795" s="51"/>
      <c r="R795" s="51"/>
      <c r="S795" s="51"/>
      <c r="T795" s="51"/>
      <c r="U795" s="55"/>
      <c r="V795" s="53" t="str">
        <f t="shared" si="78"/>
        <v/>
      </c>
      <c r="W795" s="44"/>
      <c r="X795" t="s">
        <v>28</v>
      </c>
    </row>
    <row r="796" spans="2:24">
      <c r="B796" s="31" t="str">
        <f t="shared" si="79"/>
        <v/>
      </c>
      <c r="C796" s="31" t="str">
        <f t="shared" si="80"/>
        <v/>
      </c>
      <c r="D796" s="31" t="str">
        <f t="shared" si="75"/>
        <v>Y</v>
      </c>
      <c r="E796" s="31">
        <f t="shared" si="76"/>
        <v>0</v>
      </c>
      <c r="F796" s="32" t="str">
        <f t="shared" si="77"/>
        <v/>
      </c>
      <c r="G796" s="33" t="str">
        <f ca="1">IF(OR(P796=$N$2,P796=$N$3),IF(F796=ReleaseProgress!$G$2,0,IF(F796&gt;ReleaseProgress!$G$2,1,-1)),"")</f>
        <v/>
      </c>
      <c r="H796" s="34" t="s">
        <v>854</v>
      </c>
      <c r="I796" s="45"/>
      <c r="J796" s="46"/>
      <c r="K796" s="46"/>
      <c r="L796" s="47"/>
      <c r="M796" s="47"/>
      <c r="N796" s="54"/>
      <c r="O796" s="49"/>
      <c r="P796" s="50"/>
      <c r="Q796" s="51"/>
      <c r="R796" s="51"/>
      <c r="S796" s="51"/>
      <c r="T796" s="51"/>
      <c r="U796" s="55"/>
      <c r="V796" s="53" t="str">
        <f t="shared" si="78"/>
        <v/>
      </c>
      <c r="W796" s="44"/>
      <c r="X796" t="s">
        <v>28</v>
      </c>
    </row>
    <row r="797" spans="2:24">
      <c r="B797" s="31" t="str">
        <f t="shared" si="79"/>
        <v/>
      </c>
      <c r="C797" s="31" t="str">
        <f t="shared" si="80"/>
        <v/>
      </c>
      <c r="D797" s="31" t="str">
        <f t="shared" si="75"/>
        <v>Y</v>
      </c>
      <c r="E797" s="31">
        <f t="shared" si="76"/>
        <v>0</v>
      </c>
      <c r="F797" s="32" t="str">
        <f t="shared" si="77"/>
        <v/>
      </c>
      <c r="G797" s="33" t="str">
        <f ca="1">IF(OR(P797=$N$2,P797=$N$3),IF(F797=ReleaseProgress!$G$2,0,IF(F797&gt;ReleaseProgress!$G$2,1,-1)),"")</f>
        <v/>
      </c>
      <c r="H797" s="34" t="s">
        <v>855</v>
      </c>
      <c r="I797" s="45"/>
      <c r="J797" s="46"/>
      <c r="K797" s="46"/>
      <c r="L797" s="47"/>
      <c r="M797" s="47"/>
      <c r="N797" s="54"/>
      <c r="O797" s="49"/>
      <c r="P797" s="50"/>
      <c r="Q797" s="51"/>
      <c r="R797" s="51"/>
      <c r="S797" s="51"/>
      <c r="T797" s="51"/>
      <c r="U797" s="55"/>
      <c r="V797" s="53" t="str">
        <f t="shared" si="78"/>
        <v/>
      </c>
      <c r="W797" s="44"/>
      <c r="X797" t="s">
        <v>28</v>
      </c>
    </row>
    <row r="798" spans="2:24">
      <c r="B798" s="31" t="str">
        <f t="shared" si="79"/>
        <v/>
      </c>
      <c r="C798" s="31" t="str">
        <f t="shared" si="80"/>
        <v/>
      </c>
      <c r="D798" s="31" t="str">
        <f t="shared" si="75"/>
        <v>Y</v>
      </c>
      <c r="E798" s="31">
        <f t="shared" si="76"/>
        <v>0</v>
      </c>
      <c r="F798" s="32" t="str">
        <f t="shared" si="77"/>
        <v/>
      </c>
      <c r="G798" s="33" t="str">
        <f ca="1">IF(OR(P798=$N$2,P798=$N$3),IF(F798=ReleaseProgress!$G$2,0,IF(F798&gt;ReleaseProgress!$G$2,1,-1)),"")</f>
        <v/>
      </c>
      <c r="H798" s="34" t="s">
        <v>856</v>
      </c>
      <c r="I798" s="45"/>
      <c r="J798" s="46"/>
      <c r="K798" s="46"/>
      <c r="L798" s="47"/>
      <c r="M798" s="47"/>
      <c r="N798" s="54"/>
      <c r="O798" s="49"/>
      <c r="P798" s="50"/>
      <c r="Q798" s="51"/>
      <c r="R798" s="51"/>
      <c r="S798" s="51"/>
      <c r="T798" s="51"/>
      <c r="U798" s="55"/>
      <c r="V798" s="53" t="str">
        <f t="shared" si="78"/>
        <v/>
      </c>
      <c r="W798" s="44"/>
      <c r="X798" t="s">
        <v>28</v>
      </c>
    </row>
    <row r="799" spans="2:24">
      <c r="B799" s="31" t="str">
        <f t="shared" si="79"/>
        <v/>
      </c>
      <c r="C799" s="31" t="str">
        <f t="shared" si="80"/>
        <v/>
      </c>
      <c r="D799" s="31" t="str">
        <f t="shared" si="75"/>
        <v>Y</v>
      </c>
      <c r="E799" s="31">
        <f t="shared" si="76"/>
        <v>0</v>
      </c>
      <c r="F799" s="32" t="str">
        <f t="shared" si="77"/>
        <v/>
      </c>
      <c r="G799" s="33" t="str">
        <f ca="1">IF(OR(P799=$N$2,P799=$N$3),IF(F799=ReleaseProgress!$G$2,0,IF(F799&gt;ReleaseProgress!$G$2,1,-1)),"")</f>
        <v/>
      </c>
      <c r="H799" s="34" t="s">
        <v>857</v>
      </c>
      <c r="I799" s="45"/>
      <c r="J799" s="46"/>
      <c r="K799" s="46"/>
      <c r="L799" s="47"/>
      <c r="M799" s="47"/>
      <c r="N799" s="54"/>
      <c r="O799" s="49"/>
      <c r="P799" s="50"/>
      <c r="Q799" s="51"/>
      <c r="R799" s="51"/>
      <c r="S799" s="51"/>
      <c r="T799" s="51"/>
      <c r="U799" s="55"/>
      <c r="V799" s="53" t="str">
        <f t="shared" si="78"/>
        <v/>
      </c>
      <c r="W799" s="44"/>
      <c r="X799" t="s">
        <v>28</v>
      </c>
    </row>
    <row r="800" spans="2:24">
      <c r="B800" s="31" t="str">
        <f t="shared" si="79"/>
        <v/>
      </c>
      <c r="C800" s="31" t="str">
        <f t="shared" si="80"/>
        <v/>
      </c>
      <c r="D800" s="31" t="str">
        <f t="shared" si="75"/>
        <v>Y</v>
      </c>
      <c r="E800" s="31">
        <f t="shared" si="76"/>
        <v>0</v>
      </c>
      <c r="F800" s="32" t="str">
        <f t="shared" si="77"/>
        <v/>
      </c>
      <c r="G800" s="33" t="str">
        <f ca="1">IF(OR(P800=$N$2,P800=$N$3),IF(F800=ReleaseProgress!$G$2,0,IF(F800&gt;ReleaseProgress!$G$2,1,-1)),"")</f>
        <v/>
      </c>
      <c r="H800" s="34" t="s">
        <v>858</v>
      </c>
      <c r="I800" s="45"/>
      <c r="J800" s="46"/>
      <c r="K800" s="46"/>
      <c r="L800" s="47"/>
      <c r="M800" s="47"/>
      <c r="N800" s="54"/>
      <c r="O800" s="49"/>
      <c r="P800" s="50"/>
      <c r="Q800" s="51"/>
      <c r="R800" s="51"/>
      <c r="S800" s="51"/>
      <c r="T800" s="51"/>
      <c r="U800" s="55"/>
      <c r="V800" s="53" t="str">
        <f t="shared" si="78"/>
        <v/>
      </c>
      <c r="W800" s="44"/>
      <c r="X800" t="s">
        <v>28</v>
      </c>
    </row>
    <row r="801" spans="2:24">
      <c r="B801" s="31" t="str">
        <f t="shared" si="79"/>
        <v/>
      </c>
      <c r="C801" s="31" t="str">
        <f t="shared" si="80"/>
        <v/>
      </c>
      <c r="D801" s="31" t="str">
        <f t="shared" si="75"/>
        <v>Y</v>
      </c>
      <c r="E801" s="31">
        <f t="shared" si="76"/>
        <v>0</v>
      </c>
      <c r="F801" s="32" t="str">
        <f t="shared" si="77"/>
        <v/>
      </c>
      <c r="G801" s="33" t="str">
        <f ca="1">IF(OR(P801=$N$2,P801=$N$3),IF(F801=ReleaseProgress!$G$2,0,IF(F801&gt;ReleaseProgress!$G$2,1,-1)),"")</f>
        <v/>
      </c>
      <c r="H801" s="34" t="s">
        <v>859</v>
      </c>
      <c r="I801" s="45"/>
      <c r="J801" s="46"/>
      <c r="K801" s="46"/>
      <c r="L801" s="47"/>
      <c r="M801" s="47"/>
      <c r="N801" s="54"/>
      <c r="O801" s="49"/>
      <c r="P801" s="50"/>
      <c r="Q801" s="51"/>
      <c r="R801" s="51"/>
      <c r="S801" s="51"/>
      <c r="T801" s="51"/>
      <c r="U801" s="55"/>
      <c r="V801" s="53" t="str">
        <f t="shared" si="78"/>
        <v/>
      </c>
      <c r="W801" s="44"/>
      <c r="X801" t="s">
        <v>28</v>
      </c>
    </row>
    <row r="802" spans="2:24">
      <c r="B802" s="31" t="str">
        <f t="shared" si="79"/>
        <v/>
      </c>
      <c r="C802" s="31" t="str">
        <f t="shared" si="80"/>
        <v/>
      </c>
      <c r="D802" s="31" t="str">
        <f t="shared" si="75"/>
        <v>Y</v>
      </c>
      <c r="E802" s="31">
        <f t="shared" si="76"/>
        <v>0</v>
      </c>
      <c r="F802" s="32" t="str">
        <f t="shared" si="77"/>
        <v/>
      </c>
      <c r="G802" s="33" t="str">
        <f ca="1">IF(OR(P802=$N$2,P802=$N$3),IF(F802=ReleaseProgress!$G$2,0,IF(F802&gt;ReleaseProgress!$G$2,1,-1)),"")</f>
        <v/>
      </c>
      <c r="H802" s="34" t="s">
        <v>860</v>
      </c>
      <c r="I802" s="45"/>
      <c r="J802" s="46"/>
      <c r="K802" s="46"/>
      <c r="L802" s="47"/>
      <c r="M802" s="47"/>
      <c r="N802" s="54"/>
      <c r="O802" s="49"/>
      <c r="P802" s="50"/>
      <c r="Q802" s="51"/>
      <c r="R802" s="51"/>
      <c r="S802" s="51"/>
      <c r="T802" s="51"/>
      <c r="U802" s="55"/>
      <c r="V802" s="53" t="str">
        <f t="shared" si="78"/>
        <v/>
      </c>
      <c r="W802" s="44"/>
      <c r="X802" t="s">
        <v>28</v>
      </c>
    </row>
    <row r="803" spans="2:24">
      <c r="B803" s="31" t="str">
        <f t="shared" si="79"/>
        <v/>
      </c>
      <c r="C803" s="31" t="str">
        <f t="shared" si="80"/>
        <v/>
      </c>
      <c r="D803" s="31" t="str">
        <f t="shared" si="75"/>
        <v>Y</v>
      </c>
      <c r="E803" s="31">
        <f t="shared" si="76"/>
        <v>0</v>
      </c>
      <c r="F803" s="32" t="str">
        <f t="shared" si="77"/>
        <v/>
      </c>
      <c r="G803" s="33" t="str">
        <f ca="1">IF(OR(P803=$N$2,P803=$N$3),IF(F803=ReleaseProgress!$G$2,0,IF(F803&gt;ReleaseProgress!$G$2,1,-1)),"")</f>
        <v/>
      </c>
      <c r="H803" s="34" t="s">
        <v>861</v>
      </c>
      <c r="I803" s="45"/>
      <c r="J803" s="46"/>
      <c r="K803" s="46"/>
      <c r="L803" s="47"/>
      <c r="M803" s="47"/>
      <c r="N803" s="54"/>
      <c r="O803" s="49"/>
      <c r="P803" s="50"/>
      <c r="Q803" s="51"/>
      <c r="R803" s="51"/>
      <c r="S803" s="51"/>
      <c r="T803" s="51"/>
      <c r="U803" s="55"/>
      <c r="V803" s="53" t="str">
        <f t="shared" si="78"/>
        <v/>
      </c>
      <c r="W803" s="44"/>
      <c r="X803" t="s">
        <v>28</v>
      </c>
    </row>
    <row r="804" spans="2:24">
      <c r="B804" s="31" t="str">
        <f t="shared" si="79"/>
        <v/>
      </c>
      <c r="C804" s="31" t="str">
        <f t="shared" si="80"/>
        <v/>
      </c>
      <c r="D804" s="31" t="str">
        <f t="shared" si="75"/>
        <v>Y</v>
      </c>
      <c r="E804" s="31">
        <f t="shared" si="76"/>
        <v>0</v>
      </c>
      <c r="F804" s="32" t="str">
        <f t="shared" si="77"/>
        <v/>
      </c>
      <c r="G804" s="33" t="str">
        <f ca="1">IF(OR(P804=$N$2,P804=$N$3),IF(F804=ReleaseProgress!$G$2,0,IF(F804&gt;ReleaseProgress!$G$2,1,-1)),"")</f>
        <v/>
      </c>
      <c r="H804" s="34" t="s">
        <v>862</v>
      </c>
      <c r="I804" s="45"/>
      <c r="J804" s="46"/>
      <c r="K804" s="46"/>
      <c r="L804" s="47"/>
      <c r="M804" s="47"/>
      <c r="N804" s="54"/>
      <c r="O804" s="49"/>
      <c r="P804" s="50"/>
      <c r="Q804" s="51"/>
      <c r="R804" s="51"/>
      <c r="S804" s="51"/>
      <c r="T804" s="51"/>
      <c r="U804" s="55"/>
      <c r="V804" s="53" t="str">
        <f t="shared" si="78"/>
        <v/>
      </c>
      <c r="W804" s="44"/>
      <c r="X804" t="s">
        <v>28</v>
      </c>
    </row>
    <row r="805" spans="2:24">
      <c r="B805" s="31" t="str">
        <f t="shared" si="79"/>
        <v/>
      </c>
      <c r="C805" s="31" t="str">
        <f t="shared" si="80"/>
        <v/>
      </c>
      <c r="D805" s="31" t="str">
        <f t="shared" si="75"/>
        <v>Y</v>
      </c>
      <c r="E805" s="31">
        <f t="shared" si="76"/>
        <v>0</v>
      </c>
      <c r="F805" s="32" t="str">
        <f t="shared" si="77"/>
        <v/>
      </c>
      <c r="G805" s="33" t="str">
        <f ca="1">IF(OR(P805=$N$2,P805=$N$3),IF(F805=ReleaseProgress!$G$2,0,IF(F805&gt;ReleaseProgress!$G$2,1,-1)),"")</f>
        <v/>
      </c>
      <c r="H805" s="34" t="s">
        <v>863</v>
      </c>
      <c r="I805" s="45"/>
      <c r="J805" s="46"/>
      <c r="K805" s="46"/>
      <c r="L805" s="47"/>
      <c r="M805" s="47"/>
      <c r="N805" s="54"/>
      <c r="O805" s="49"/>
      <c r="P805" s="50"/>
      <c r="Q805" s="51"/>
      <c r="R805" s="51"/>
      <c r="S805" s="51"/>
      <c r="T805" s="51"/>
      <c r="U805" s="55"/>
      <c r="V805" s="53" t="str">
        <f t="shared" si="78"/>
        <v/>
      </c>
      <c r="W805" s="44"/>
      <c r="X805" t="s">
        <v>28</v>
      </c>
    </row>
    <row r="806" spans="2:24">
      <c r="B806" s="31" t="str">
        <f t="shared" si="79"/>
        <v/>
      </c>
      <c r="C806" s="31" t="str">
        <f t="shared" si="80"/>
        <v/>
      </c>
      <c r="D806" s="31" t="str">
        <f t="shared" si="75"/>
        <v>Y</v>
      </c>
      <c r="E806" s="31">
        <f t="shared" si="76"/>
        <v>0</v>
      </c>
      <c r="F806" s="32" t="str">
        <f t="shared" si="77"/>
        <v/>
      </c>
      <c r="G806" s="33" t="str">
        <f ca="1">IF(OR(P806=$N$2,P806=$N$3),IF(F806=ReleaseProgress!$G$2,0,IF(F806&gt;ReleaseProgress!$G$2,1,-1)),"")</f>
        <v/>
      </c>
      <c r="H806" s="34" t="s">
        <v>864</v>
      </c>
      <c r="I806" s="45"/>
      <c r="J806" s="46"/>
      <c r="K806" s="46"/>
      <c r="L806" s="47"/>
      <c r="M806" s="47"/>
      <c r="N806" s="54"/>
      <c r="O806" s="49"/>
      <c r="P806" s="50"/>
      <c r="Q806" s="51"/>
      <c r="R806" s="51"/>
      <c r="S806" s="51"/>
      <c r="T806" s="51"/>
      <c r="U806" s="55"/>
      <c r="V806" s="53" t="str">
        <f t="shared" si="78"/>
        <v/>
      </c>
      <c r="W806" s="44"/>
      <c r="X806" t="s">
        <v>28</v>
      </c>
    </row>
    <row r="807" spans="2:24">
      <c r="B807" s="31" t="str">
        <f t="shared" si="79"/>
        <v/>
      </c>
      <c r="C807" s="31" t="str">
        <f t="shared" si="80"/>
        <v/>
      </c>
      <c r="D807" s="31" t="str">
        <f t="shared" si="75"/>
        <v>Y</v>
      </c>
      <c r="E807" s="31">
        <f t="shared" si="76"/>
        <v>0</v>
      </c>
      <c r="F807" s="32" t="str">
        <f t="shared" si="77"/>
        <v/>
      </c>
      <c r="G807" s="33" t="str">
        <f ca="1">IF(OR(P807=$N$2,P807=$N$3),IF(F807=ReleaseProgress!$G$2,0,IF(F807&gt;ReleaseProgress!$G$2,1,-1)),"")</f>
        <v/>
      </c>
      <c r="H807" s="34" t="s">
        <v>865</v>
      </c>
      <c r="I807" s="45"/>
      <c r="J807" s="46"/>
      <c r="K807" s="46"/>
      <c r="L807" s="47"/>
      <c r="M807" s="47"/>
      <c r="N807" s="54"/>
      <c r="O807" s="49"/>
      <c r="P807" s="50"/>
      <c r="Q807" s="51"/>
      <c r="R807" s="51"/>
      <c r="S807" s="51"/>
      <c r="T807" s="51"/>
      <c r="U807" s="55"/>
      <c r="V807" s="53" t="str">
        <f t="shared" si="78"/>
        <v/>
      </c>
      <c r="W807" s="44"/>
      <c r="X807" t="s">
        <v>28</v>
      </c>
    </row>
    <row r="808" spans="2:24">
      <c r="B808" s="31" t="str">
        <f t="shared" si="79"/>
        <v/>
      </c>
      <c r="C808" s="31" t="str">
        <f t="shared" si="80"/>
        <v/>
      </c>
      <c r="D808" s="31" t="str">
        <f t="shared" si="75"/>
        <v>Y</v>
      </c>
      <c r="E808" s="31">
        <f t="shared" si="76"/>
        <v>0</v>
      </c>
      <c r="F808" s="32" t="str">
        <f t="shared" si="77"/>
        <v/>
      </c>
      <c r="G808" s="33" t="str">
        <f ca="1">IF(OR(P808=$N$2,P808=$N$3),IF(F808=ReleaseProgress!$G$2,0,IF(F808&gt;ReleaseProgress!$G$2,1,-1)),"")</f>
        <v/>
      </c>
      <c r="H808" s="34" t="s">
        <v>866</v>
      </c>
      <c r="I808" s="45"/>
      <c r="J808" s="46"/>
      <c r="K808" s="46"/>
      <c r="L808" s="47"/>
      <c r="M808" s="47"/>
      <c r="N808" s="54"/>
      <c r="O808" s="49"/>
      <c r="P808" s="50"/>
      <c r="Q808" s="51"/>
      <c r="R808" s="51"/>
      <c r="S808" s="51"/>
      <c r="T808" s="51"/>
      <c r="U808" s="55"/>
      <c r="V808" s="53" t="str">
        <f t="shared" si="78"/>
        <v/>
      </c>
      <c r="W808" s="44"/>
      <c r="X808" t="s">
        <v>28</v>
      </c>
    </row>
    <row r="809" spans="2:24">
      <c r="B809" s="31" t="str">
        <f t="shared" si="79"/>
        <v/>
      </c>
      <c r="C809" s="31" t="str">
        <f t="shared" si="80"/>
        <v/>
      </c>
      <c r="D809" s="31" t="str">
        <f t="shared" si="75"/>
        <v>Y</v>
      </c>
      <c r="E809" s="31">
        <f t="shared" si="76"/>
        <v>0</v>
      </c>
      <c r="F809" s="32" t="str">
        <f t="shared" si="77"/>
        <v/>
      </c>
      <c r="G809" s="33" t="str">
        <f ca="1">IF(OR(P809=$N$2,P809=$N$3),IF(F809=ReleaseProgress!$G$2,0,IF(F809&gt;ReleaseProgress!$G$2,1,-1)),"")</f>
        <v/>
      </c>
      <c r="H809" s="34" t="s">
        <v>867</v>
      </c>
      <c r="I809" s="45"/>
      <c r="J809" s="46"/>
      <c r="K809" s="46"/>
      <c r="L809" s="47"/>
      <c r="M809" s="47"/>
      <c r="N809" s="54"/>
      <c r="O809" s="49"/>
      <c r="P809" s="50"/>
      <c r="Q809" s="51"/>
      <c r="R809" s="51"/>
      <c r="S809" s="51"/>
      <c r="T809" s="51"/>
      <c r="U809" s="55"/>
      <c r="V809" s="53" t="str">
        <f t="shared" si="78"/>
        <v/>
      </c>
      <c r="W809" s="44"/>
      <c r="X809" t="s">
        <v>28</v>
      </c>
    </row>
    <row r="810" spans="2:24">
      <c r="B810" s="31" t="str">
        <f t="shared" si="79"/>
        <v/>
      </c>
      <c r="C810" s="31" t="str">
        <f t="shared" si="80"/>
        <v/>
      </c>
      <c r="D810" s="31" t="str">
        <f t="shared" si="75"/>
        <v>Y</v>
      </c>
      <c r="E810" s="31">
        <f t="shared" si="76"/>
        <v>0</v>
      </c>
      <c r="F810" s="32" t="str">
        <f t="shared" si="77"/>
        <v/>
      </c>
      <c r="G810" s="33" t="str">
        <f ca="1">IF(OR(P810=$N$2,P810=$N$3),IF(F810=ReleaseProgress!$G$2,0,IF(F810&gt;ReleaseProgress!$G$2,1,-1)),"")</f>
        <v/>
      </c>
      <c r="H810" s="34" t="s">
        <v>868</v>
      </c>
      <c r="I810" s="45"/>
      <c r="J810" s="46"/>
      <c r="K810" s="46"/>
      <c r="L810" s="47"/>
      <c r="M810" s="47"/>
      <c r="N810" s="54"/>
      <c r="O810" s="49"/>
      <c r="P810" s="50"/>
      <c r="Q810" s="51"/>
      <c r="R810" s="51"/>
      <c r="S810" s="51"/>
      <c r="T810" s="51"/>
      <c r="U810" s="55"/>
      <c r="V810" s="53" t="str">
        <f t="shared" si="78"/>
        <v/>
      </c>
      <c r="W810" s="44"/>
      <c r="X810" t="s">
        <v>28</v>
      </c>
    </row>
    <row r="811" spans="2:24">
      <c r="B811" s="31" t="str">
        <f t="shared" si="79"/>
        <v/>
      </c>
      <c r="C811" s="31" t="str">
        <f t="shared" si="80"/>
        <v/>
      </c>
      <c r="D811" s="31" t="str">
        <f t="shared" si="75"/>
        <v>Y</v>
      </c>
      <c r="E811" s="31">
        <f t="shared" si="76"/>
        <v>0</v>
      </c>
      <c r="F811" s="32" t="str">
        <f t="shared" si="77"/>
        <v/>
      </c>
      <c r="G811" s="33" t="str">
        <f ca="1">IF(OR(P811=$N$2,P811=$N$3),IF(F811=ReleaseProgress!$G$2,0,IF(F811&gt;ReleaseProgress!$G$2,1,-1)),"")</f>
        <v/>
      </c>
      <c r="H811" s="34" t="s">
        <v>869</v>
      </c>
      <c r="I811" s="45"/>
      <c r="J811" s="46"/>
      <c r="K811" s="46"/>
      <c r="L811" s="47"/>
      <c r="M811" s="47"/>
      <c r="N811" s="54"/>
      <c r="O811" s="49"/>
      <c r="P811" s="50"/>
      <c r="Q811" s="51"/>
      <c r="R811" s="51"/>
      <c r="S811" s="51"/>
      <c r="T811" s="51"/>
      <c r="U811" s="55"/>
      <c r="V811" s="53" t="str">
        <f t="shared" si="78"/>
        <v/>
      </c>
      <c r="W811" s="44"/>
      <c r="X811" t="s">
        <v>28</v>
      </c>
    </row>
    <row r="812" spans="2:24">
      <c r="B812" s="31" t="str">
        <f t="shared" si="79"/>
        <v/>
      </c>
      <c r="C812" s="31" t="str">
        <f t="shared" si="80"/>
        <v/>
      </c>
      <c r="D812" s="31" t="str">
        <f t="shared" si="75"/>
        <v>Y</v>
      </c>
      <c r="E812" s="31">
        <f t="shared" si="76"/>
        <v>0</v>
      </c>
      <c r="F812" s="32" t="str">
        <f t="shared" si="77"/>
        <v/>
      </c>
      <c r="G812" s="33" t="str">
        <f ca="1">IF(OR(P812=$N$2,P812=$N$3),IF(F812=ReleaseProgress!$G$2,0,IF(F812&gt;ReleaseProgress!$G$2,1,-1)),"")</f>
        <v/>
      </c>
      <c r="H812" s="34" t="s">
        <v>870</v>
      </c>
      <c r="I812" s="45"/>
      <c r="J812" s="46"/>
      <c r="K812" s="46"/>
      <c r="L812" s="47"/>
      <c r="M812" s="47"/>
      <c r="N812" s="54"/>
      <c r="O812" s="49"/>
      <c r="P812" s="50"/>
      <c r="Q812" s="51"/>
      <c r="R812" s="51"/>
      <c r="S812" s="51"/>
      <c r="T812" s="51"/>
      <c r="U812" s="55"/>
      <c r="V812" s="53" t="str">
        <f t="shared" si="78"/>
        <v/>
      </c>
      <c r="W812" s="44"/>
      <c r="X812" t="s">
        <v>28</v>
      </c>
    </row>
    <row r="813" spans="2:24">
      <c r="B813" s="31" t="str">
        <f t="shared" si="79"/>
        <v/>
      </c>
      <c r="C813" s="31" t="str">
        <f t="shared" si="80"/>
        <v/>
      </c>
      <c r="D813" s="31" t="str">
        <f t="shared" si="75"/>
        <v>Y</v>
      </c>
      <c r="E813" s="31">
        <f t="shared" si="76"/>
        <v>0</v>
      </c>
      <c r="F813" s="32" t="str">
        <f t="shared" si="77"/>
        <v/>
      </c>
      <c r="G813" s="33" t="str">
        <f ca="1">IF(OR(P813=$N$2,P813=$N$3),IF(F813=ReleaseProgress!$G$2,0,IF(F813&gt;ReleaseProgress!$G$2,1,-1)),"")</f>
        <v/>
      </c>
      <c r="H813" s="34" t="s">
        <v>871</v>
      </c>
      <c r="I813" s="45"/>
      <c r="J813" s="46"/>
      <c r="K813" s="46"/>
      <c r="L813" s="47"/>
      <c r="M813" s="47"/>
      <c r="N813" s="54"/>
      <c r="O813" s="49"/>
      <c r="P813" s="50"/>
      <c r="Q813" s="51"/>
      <c r="R813" s="51"/>
      <c r="S813" s="51"/>
      <c r="T813" s="51"/>
      <c r="U813" s="55"/>
      <c r="V813" s="53" t="str">
        <f t="shared" si="78"/>
        <v/>
      </c>
      <c r="W813" s="44"/>
      <c r="X813" t="s">
        <v>28</v>
      </c>
    </row>
    <row r="814" spans="2:24">
      <c r="B814" s="31" t="str">
        <f t="shared" si="79"/>
        <v/>
      </c>
      <c r="C814" s="31" t="str">
        <f t="shared" si="80"/>
        <v/>
      </c>
      <c r="D814" s="31" t="str">
        <f t="shared" si="75"/>
        <v>Y</v>
      </c>
      <c r="E814" s="31">
        <f t="shared" si="76"/>
        <v>0</v>
      </c>
      <c r="F814" s="32" t="str">
        <f t="shared" si="77"/>
        <v/>
      </c>
      <c r="G814" s="33" t="str">
        <f ca="1">IF(OR(P814=$N$2,P814=$N$3),IF(F814=ReleaseProgress!$G$2,0,IF(F814&gt;ReleaseProgress!$G$2,1,-1)),"")</f>
        <v/>
      </c>
      <c r="H814" s="34" t="s">
        <v>872</v>
      </c>
      <c r="I814" s="45"/>
      <c r="J814" s="46"/>
      <c r="K814" s="46"/>
      <c r="L814" s="47"/>
      <c r="M814" s="47"/>
      <c r="N814" s="54"/>
      <c r="O814" s="49"/>
      <c r="P814" s="50"/>
      <c r="Q814" s="51"/>
      <c r="R814" s="51"/>
      <c r="S814" s="51"/>
      <c r="T814" s="51"/>
      <c r="U814" s="55"/>
      <c r="V814" s="53" t="str">
        <f t="shared" si="78"/>
        <v/>
      </c>
      <c r="W814" s="44"/>
      <c r="X814" t="s">
        <v>28</v>
      </c>
    </row>
    <row r="815" spans="2:24">
      <c r="B815" s="31" t="str">
        <f t="shared" si="79"/>
        <v/>
      </c>
      <c r="C815" s="31" t="str">
        <f t="shared" si="80"/>
        <v/>
      </c>
      <c r="D815" s="31" t="str">
        <f t="shared" si="75"/>
        <v>Y</v>
      </c>
      <c r="E815" s="31">
        <f t="shared" si="76"/>
        <v>0</v>
      </c>
      <c r="F815" s="32" t="str">
        <f t="shared" si="77"/>
        <v/>
      </c>
      <c r="G815" s="33" t="str">
        <f ca="1">IF(OR(P815=$N$2,P815=$N$3),IF(F815=ReleaseProgress!$G$2,0,IF(F815&gt;ReleaseProgress!$G$2,1,-1)),"")</f>
        <v/>
      </c>
      <c r="H815" s="34" t="s">
        <v>873</v>
      </c>
      <c r="I815" s="45"/>
      <c r="J815" s="46"/>
      <c r="K815" s="46"/>
      <c r="L815" s="47"/>
      <c r="M815" s="47"/>
      <c r="N815" s="54"/>
      <c r="O815" s="49"/>
      <c r="P815" s="50"/>
      <c r="Q815" s="51"/>
      <c r="R815" s="51"/>
      <c r="S815" s="51"/>
      <c r="T815" s="51"/>
      <c r="U815" s="55"/>
      <c r="V815" s="53" t="str">
        <f t="shared" si="78"/>
        <v/>
      </c>
      <c r="W815" s="44"/>
      <c r="X815" t="s">
        <v>28</v>
      </c>
    </row>
    <row r="816" spans="2:24">
      <c r="B816" s="31" t="str">
        <f t="shared" si="79"/>
        <v/>
      </c>
      <c r="C816" s="31" t="str">
        <f t="shared" si="80"/>
        <v/>
      </c>
      <c r="D816" s="31" t="str">
        <f t="shared" si="75"/>
        <v>Y</v>
      </c>
      <c r="E816" s="31">
        <f t="shared" si="76"/>
        <v>0</v>
      </c>
      <c r="F816" s="32" t="str">
        <f t="shared" si="77"/>
        <v/>
      </c>
      <c r="G816" s="33" t="str">
        <f ca="1">IF(OR(P816=$N$2,P816=$N$3),IF(F816=ReleaseProgress!$G$2,0,IF(F816&gt;ReleaseProgress!$G$2,1,-1)),"")</f>
        <v/>
      </c>
      <c r="H816" s="34" t="s">
        <v>874</v>
      </c>
      <c r="I816" s="45"/>
      <c r="J816" s="46"/>
      <c r="K816" s="46"/>
      <c r="L816" s="47"/>
      <c r="M816" s="47"/>
      <c r="N816" s="54"/>
      <c r="O816" s="49"/>
      <c r="P816" s="50"/>
      <c r="Q816" s="51"/>
      <c r="R816" s="51"/>
      <c r="S816" s="51"/>
      <c r="T816" s="51"/>
      <c r="U816" s="55"/>
      <c r="V816" s="53" t="str">
        <f t="shared" si="78"/>
        <v/>
      </c>
      <c r="W816" s="44"/>
      <c r="X816" t="s">
        <v>28</v>
      </c>
    </row>
    <row r="817" spans="2:24">
      <c r="B817" s="31" t="str">
        <f t="shared" si="79"/>
        <v/>
      </c>
      <c r="C817" s="31" t="str">
        <f t="shared" si="80"/>
        <v/>
      </c>
      <c r="D817" s="31" t="str">
        <f t="shared" si="75"/>
        <v>Y</v>
      </c>
      <c r="E817" s="31">
        <f t="shared" si="76"/>
        <v>0</v>
      </c>
      <c r="F817" s="32" t="str">
        <f t="shared" si="77"/>
        <v/>
      </c>
      <c r="G817" s="33" t="str">
        <f ca="1">IF(OR(P817=$N$2,P817=$N$3),IF(F817=ReleaseProgress!$G$2,0,IF(F817&gt;ReleaseProgress!$G$2,1,-1)),"")</f>
        <v/>
      </c>
      <c r="H817" s="34" t="s">
        <v>875</v>
      </c>
      <c r="I817" s="45"/>
      <c r="J817" s="46"/>
      <c r="K817" s="46"/>
      <c r="L817" s="47"/>
      <c r="M817" s="47"/>
      <c r="N817" s="54"/>
      <c r="O817" s="49"/>
      <c r="P817" s="50"/>
      <c r="Q817" s="51"/>
      <c r="R817" s="51"/>
      <c r="S817" s="51"/>
      <c r="T817" s="51"/>
      <c r="U817" s="55"/>
      <c r="V817" s="53" t="str">
        <f t="shared" si="78"/>
        <v/>
      </c>
      <c r="W817" s="44"/>
      <c r="X817" t="s">
        <v>28</v>
      </c>
    </row>
    <row r="818" spans="2:24">
      <c r="B818" s="31" t="str">
        <f t="shared" si="79"/>
        <v/>
      </c>
      <c r="C818" s="31" t="str">
        <f t="shared" si="80"/>
        <v/>
      </c>
      <c r="D818" s="31" t="str">
        <f t="shared" si="75"/>
        <v>Y</v>
      </c>
      <c r="E818" s="31">
        <f t="shared" si="76"/>
        <v>0</v>
      </c>
      <c r="F818" s="32" t="str">
        <f t="shared" si="77"/>
        <v/>
      </c>
      <c r="G818" s="33" t="str">
        <f ca="1">IF(OR(P818=$N$2,P818=$N$3),IF(F818=ReleaseProgress!$G$2,0,IF(F818&gt;ReleaseProgress!$G$2,1,-1)),"")</f>
        <v/>
      </c>
      <c r="H818" s="34" t="s">
        <v>876</v>
      </c>
      <c r="I818" s="45"/>
      <c r="J818" s="46"/>
      <c r="K818" s="46"/>
      <c r="L818" s="47"/>
      <c r="M818" s="47"/>
      <c r="N818" s="54"/>
      <c r="O818" s="49"/>
      <c r="P818" s="50"/>
      <c r="Q818" s="51"/>
      <c r="R818" s="51"/>
      <c r="S818" s="51"/>
      <c r="T818" s="51"/>
      <c r="U818" s="55"/>
      <c r="V818" s="53" t="str">
        <f t="shared" si="78"/>
        <v/>
      </c>
      <c r="W818" s="44"/>
      <c r="X818" t="s">
        <v>28</v>
      </c>
    </row>
    <row r="819" spans="2:24">
      <c r="B819" s="31" t="str">
        <f t="shared" si="79"/>
        <v/>
      </c>
      <c r="C819" s="31" t="str">
        <f t="shared" si="80"/>
        <v/>
      </c>
      <c r="D819" s="31" t="str">
        <f t="shared" si="75"/>
        <v>Y</v>
      </c>
      <c r="E819" s="31">
        <f t="shared" si="76"/>
        <v>0</v>
      </c>
      <c r="F819" s="32" t="str">
        <f t="shared" si="77"/>
        <v/>
      </c>
      <c r="G819" s="33" t="str">
        <f ca="1">IF(OR(P819=$N$2,P819=$N$3),IF(F819=ReleaseProgress!$G$2,0,IF(F819&gt;ReleaseProgress!$G$2,1,-1)),"")</f>
        <v/>
      </c>
      <c r="H819" s="34" t="s">
        <v>877</v>
      </c>
      <c r="I819" s="45"/>
      <c r="J819" s="46"/>
      <c r="K819" s="46"/>
      <c r="L819" s="47"/>
      <c r="M819" s="47"/>
      <c r="N819" s="54"/>
      <c r="O819" s="49"/>
      <c r="P819" s="50"/>
      <c r="Q819" s="51"/>
      <c r="R819" s="51"/>
      <c r="S819" s="51"/>
      <c r="T819" s="51"/>
      <c r="U819" s="55"/>
      <c r="V819" s="53" t="str">
        <f t="shared" si="78"/>
        <v/>
      </c>
      <c r="W819" s="44"/>
      <c r="X819" t="s">
        <v>28</v>
      </c>
    </row>
    <row r="820" spans="2:24">
      <c r="B820" s="31" t="str">
        <f t="shared" si="79"/>
        <v/>
      </c>
      <c r="C820" s="31" t="str">
        <f t="shared" si="80"/>
        <v/>
      </c>
      <c r="D820" s="31" t="str">
        <f t="shared" si="75"/>
        <v>Y</v>
      </c>
      <c r="E820" s="31">
        <f t="shared" si="76"/>
        <v>0</v>
      </c>
      <c r="F820" s="32" t="str">
        <f t="shared" si="77"/>
        <v/>
      </c>
      <c r="G820" s="33" t="str">
        <f ca="1">IF(OR(P820=$N$2,P820=$N$3),IF(F820=ReleaseProgress!$G$2,0,IF(F820&gt;ReleaseProgress!$G$2,1,-1)),"")</f>
        <v/>
      </c>
      <c r="H820" s="34" t="s">
        <v>878</v>
      </c>
      <c r="I820" s="45"/>
      <c r="J820" s="46"/>
      <c r="K820" s="46"/>
      <c r="L820" s="47"/>
      <c r="M820" s="47"/>
      <c r="N820" s="54"/>
      <c r="O820" s="49"/>
      <c r="P820" s="50"/>
      <c r="Q820" s="51"/>
      <c r="R820" s="51"/>
      <c r="S820" s="51"/>
      <c r="T820" s="51"/>
      <c r="U820" s="55"/>
      <c r="V820" s="53" t="str">
        <f t="shared" si="78"/>
        <v/>
      </c>
      <c r="W820" s="44"/>
      <c r="X820" t="s">
        <v>28</v>
      </c>
    </row>
    <row r="821" spans="2:24">
      <c r="B821" s="31" t="str">
        <f t="shared" si="79"/>
        <v/>
      </c>
      <c r="C821" s="31" t="str">
        <f t="shared" si="80"/>
        <v/>
      </c>
      <c r="D821" s="31" t="str">
        <f t="shared" si="75"/>
        <v>Y</v>
      </c>
      <c r="E821" s="31">
        <f t="shared" si="76"/>
        <v>0</v>
      </c>
      <c r="F821" s="32" t="str">
        <f t="shared" si="77"/>
        <v/>
      </c>
      <c r="G821" s="33" t="str">
        <f ca="1">IF(OR(P821=$N$2,P821=$N$3),IF(F821=ReleaseProgress!$G$2,0,IF(F821&gt;ReleaseProgress!$G$2,1,-1)),"")</f>
        <v/>
      </c>
      <c r="H821" s="34" t="s">
        <v>879</v>
      </c>
      <c r="I821" s="45"/>
      <c r="J821" s="46"/>
      <c r="K821" s="46"/>
      <c r="L821" s="47"/>
      <c r="M821" s="47"/>
      <c r="N821" s="54"/>
      <c r="O821" s="49"/>
      <c r="P821" s="50"/>
      <c r="Q821" s="51"/>
      <c r="R821" s="51"/>
      <c r="S821" s="51"/>
      <c r="T821" s="51"/>
      <c r="U821" s="55"/>
      <c r="V821" s="53" t="str">
        <f t="shared" si="78"/>
        <v/>
      </c>
      <c r="W821" s="44"/>
      <c r="X821" t="s">
        <v>28</v>
      </c>
    </row>
    <row r="822" spans="2:24">
      <c r="B822" s="31" t="str">
        <f t="shared" si="79"/>
        <v/>
      </c>
      <c r="C822" s="31" t="str">
        <f t="shared" si="80"/>
        <v/>
      </c>
      <c r="D822" s="31" t="str">
        <f t="shared" si="75"/>
        <v>Y</v>
      </c>
      <c r="E822" s="31">
        <f t="shared" si="76"/>
        <v>0</v>
      </c>
      <c r="F822" s="32" t="str">
        <f t="shared" si="77"/>
        <v/>
      </c>
      <c r="G822" s="33" t="str">
        <f ca="1">IF(OR(P822=$N$2,P822=$N$3),IF(F822=ReleaseProgress!$G$2,0,IF(F822&gt;ReleaseProgress!$G$2,1,-1)),"")</f>
        <v/>
      </c>
      <c r="H822" s="34" t="s">
        <v>880</v>
      </c>
      <c r="I822" s="45"/>
      <c r="J822" s="46"/>
      <c r="K822" s="46"/>
      <c r="L822" s="47"/>
      <c r="M822" s="47"/>
      <c r="N822" s="54"/>
      <c r="O822" s="49"/>
      <c r="P822" s="50"/>
      <c r="Q822" s="51"/>
      <c r="R822" s="51"/>
      <c r="S822" s="51"/>
      <c r="T822" s="51"/>
      <c r="U822" s="55"/>
      <c r="V822" s="53" t="str">
        <f t="shared" si="78"/>
        <v/>
      </c>
      <c r="W822" s="44"/>
      <c r="X822" t="s">
        <v>28</v>
      </c>
    </row>
    <row r="823" spans="2:24">
      <c r="B823" s="31" t="str">
        <f t="shared" si="79"/>
        <v/>
      </c>
      <c r="C823" s="31" t="str">
        <f t="shared" si="80"/>
        <v/>
      </c>
      <c r="D823" s="31" t="str">
        <f t="shared" si="75"/>
        <v>Y</v>
      </c>
      <c r="E823" s="31">
        <f t="shared" si="76"/>
        <v>0</v>
      </c>
      <c r="F823" s="32" t="str">
        <f t="shared" si="77"/>
        <v/>
      </c>
      <c r="G823" s="33" t="str">
        <f ca="1">IF(OR(P823=$N$2,P823=$N$3),IF(F823=ReleaseProgress!$G$2,0,IF(F823&gt;ReleaseProgress!$G$2,1,-1)),"")</f>
        <v/>
      </c>
      <c r="H823" s="34" t="s">
        <v>881</v>
      </c>
      <c r="I823" s="45"/>
      <c r="J823" s="46"/>
      <c r="K823" s="46"/>
      <c r="L823" s="47"/>
      <c r="M823" s="47"/>
      <c r="N823" s="54"/>
      <c r="O823" s="49"/>
      <c r="P823" s="50"/>
      <c r="Q823" s="51"/>
      <c r="R823" s="51"/>
      <c r="S823" s="51"/>
      <c r="T823" s="51"/>
      <c r="U823" s="55"/>
      <c r="V823" s="53" t="str">
        <f t="shared" si="78"/>
        <v/>
      </c>
      <c r="W823" s="44"/>
      <c r="X823" t="s">
        <v>28</v>
      </c>
    </row>
    <row r="824" spans="2:24">
      <c r="B824" s="31" t="str">
        <f t="shared" si="79"/>
        <v/>
      </c>
      <c r="C824" s="31" t="str">
        <f t="shared" si="80"/>
        <v/>
      </c>
      <c r="D824" s="31" t="str">
        <f t="shared" si="75"/>
        <v>Y</v>
      </c>
      <c r="E824" s="31">
        <f t="shared" si="76"/>
        <v>0</v>
      </c>
      <c r="F824" s="32" t="str">
        <f t="shared" si="77"/>
        <v/>
      </c>
      <c r="G824" s="33" t="str">
        <f ca="1">IF(OR(P824=$N$2,P824=$N$3),IF(F824=ReleaseProgress!$G$2,0,IF(F824&gt;ReleaseProgress!$G$2,1,-1)),"")</f>
        <v/>
      </c>
      <c r="H824" s="34" t="s">
        <v>882</v>
      </c>
      <c r="I824" s="45"/>
      <c r="J824" s="46"/>
      <c r="K824" s="46"/>
      <c r="L824" s="47"/>
      <c r="M824" s="47"/>
      <c r="N824" s="54"/>
      <c r="O824" s="49"/>
      <c r="P824" s="50"/>
      <c r="Q824" s="51"/>
      <c r="R824" s="51"/>
      <c r="S824" s="51"/>
      <c r="T824" s="51"/>
      <c r="U824" s="55"/>
      <c r="V824" s="53" t="str">
        <f t="shared" si="78"/>
        <v/>
      </c>
      <c r="W824" s="44"/>
      <c r="X824" t="s">
        <v>28</v>
      </c>
    </row>
    <row r="825" spans="2:24">
      <c r="B825" s="31" t="str">
        <f t="shared" si="79"/>
        <v/>
      </c>
      <c r="C825" s="31" t="str">
        <f t="shared" si="80"/>
        <v/>
      </c>
      <c r="D825" s="31" t="str">
        <f t="shared" si="75"/>
        <v>Y</v>
      </c>
      <c r="E825" s="31">
        <f t="shared" si="76"/>
        <v>0</v>
      </c>
      <c r="F825" s="32" t="str">
        <f t="shared" si="77"/>
        <v/>
      </c>
      <c r="G825" s="33" t="str">
        <f ca="1">IF(OR(P825=$N$2,P825=$N$3),IF(F825=ReleaseProgress!$G$2,0,IF(F825&gt;ReleaseProgress!$G$2,1,-1)),"")</f>
        <v/>
      </c>
      <c r="H825" s="34" t="s">
        <v>883</v>
      </c>
      <c r="I825" s="45"/>
      <c r="J825" s="46"/>
      <c r="K825" s="46"/>
      <c r="L825" s="47"/>
      <c r="M825" s="47"/>
      <c r="N825" s="54"/>
      <c r="O825" s="49"/>
      <c r="P825" s="50"/>
      <c r="Q825" s="51"/>
      <c r="R825" s="51"/>
      <c r="S825" s="51"/>
      <c r="T825" s="51"/>
      <c r="U825" s="55"/>
      <c r="V825" s="53" t="str">
        <f t="shared" si="78"/>
        <v/>
      </c>
      <c r="W825" s="44"/>
      <c r="X825" t="s">
        <v>28</v>
      </c>
    </row>
    <row r="826" spans="2:24">
      <c r="B826" s="31" t="str">
        <f t="shared" si="79"/>
        <v/>
      </c>
      <c r="C826" s="31" t="str">
        <f t="shared" si="80"/>
        <v/>
      </c>
      <c r="D826" s="31" t="str">
        <f t="shared" si="75"/>
        <v>Y</v>
      </c>
      <c r="E826" s="31">
        <f t="shared" si="76"/>
        <v>0</v>
      </c>
      <c r="F826" s="32" t="str">
        <f t="shared" si="77"/>
        <v/>
      </c>
      <c r="G826" s="33" t="str">
        <f ca="1">IF(OR(P826=$N$2,P826=$N$3),IF(F826=ReleaseProgress!$G$2,0,IF(F826&gt;ReleaseProgress!$G$2,1,-1)),"")</f>
        <v/>
      </c>
      <c r="H826" s="34" t="s">
        <v>884</v>
      </c>
      <c r="I826" s="45"/>
      <c r="J826" s="46"/>
      <c r="K826" s="46"/>
      <c r="L826" s="47"/>
      <c r="M826" s="47"/>
      <c r="N826" s="54"/>
      <c r="O826" s="49"/>
      <c r="P826" s="50"/>
      <c r="Q826" s="51"/>
      <c r="R826" s="51"/>
      <c r="S826" s="51"/>
      <c r="T826" s="51"/>
      <c r="U826" s="55"/>
      <c r="V826" s="53" t="str">
        <f t="shared" si="78"/>
        <v/>
      </c>
      <c r="W826" s="44"/>
      <c r="X826" t="s">
        <v>28</v>
      </c>
    </row>
    <row r="827" spans="2:24">
      <c r="B827" s="31" t="str">
        <f t="shared" si="79"/>
        <v/>
      </c>
      <c r="C827" s="31" t="str">
        <f t="shared" si="80"/>
        <v/>
      </c>
      <c r="D827" s="31" t="str">
        <f t="shared" si="75"/>
        <v>Y</v>
      </c>
      <c r="E827" s="31">
        <f t="shared" si="76"/>
        <v>0</v>
      </c>
      <c r="F827" s="32" t="str">
        <f t="shared" si="77"/>
        <v/>
      </c>
      <c r="G827" s="33" t="str">
        <f ca="1">IF(OR(P827=$N$2,P827=$N$3),IF(F827=ReleaseProgress!$G$2,0,IF(F827&gt;ReleaseProgress!$G$2,1,-1)),"")</f>
        <v/>
      </c>
      <c r="H827" s="34" t="s">
        <v>885</v>
      </c>
      <c r="I827" s="45"/>
      <c r="J827" s="46"/>
      <c r="K827" s="46"/>
      <c r="L827" s="47"/>
      <c r="M827" s="47"/>
      <c r="N827" s="54"/>
      <c r="O827" s="49"/>
      <c r="P827" s="50"/>
      <c r="Q827" s="51"/>
      <c r="R827" s="51"/>
      <c r="S827" s="51"/>
      <c r="T827" s="51"/>
      <c r="U827" s="55"/>
      <c r="V827" s="53" t="str">
        <f t="shared" si="78"/>
        <v/>
      </c>
      <c r="W827" s="44"/>
      <c r="X827" t="s">
        <v>28</v>
      </c>
    </row>
    <row r="828" spans="2:24">
      <c r="B828" s="31" t="str">
        <f t="shared" si="79"/>
        <v/>
      </c>
      <c r="C828" s="31" t="str">
        <f t="shared" si="80"/>
        <v/>
      </c>
      <c r="D828" s="31" t="str">
        <f t="shared" si="75"/>
        <v>Y</v>
      </c>
      <c r="E828" s="31">
        <f t="shared" si="76"/>
        <v>0</v>
      </c>
      <c r="F828" s="32" t="str">
        <f t="shared" si="77"/>
        <v/>
      </c>
      <c r="G828" s="33" t="str">
        <f ca="1">IF(OR(P828=$N$2,P828=$N$3),IF(F828=ReleaseProgress!$G$2,0,IF(F828&gt;ReleaseProgress!$G$2,1,-1)),"")</f>
        <v/>
      </c>
      <c r="H828" s="34" t="s">
        <v>886</v>
      </c>
      <c r="I828" s="45"/>
      <c r="J828" s="46"/>
      <c r="K828" s="46"/>
      <c r="L828" s="47"/>
      <c r="M828" s="47"/>
      <c r="N828" s="54"/>
      <c r="O828" s="49"/>
      <c r="P828" s="50"/>
      <c r="Q828" s="51"/>
      <c r="R828" s="51"/>
      <c r="S828" s="51"/>
      <c r="T828" s="51"/>
      <c r="U828" s="55"/>
      <c r="V828" s="53" t="str">
        <f t="shared" si="78"/>
        <v/>
      </c>
      <c r="W828" s="44"/>
      <c r="X828" t="s">
        <v>28</v>
      </c>
    </row>
    <row r="829" spans="2:24">
      <c r="B829" s="31" t="str">
        <f t="shared" si="79"/>
        <v/>
      </c>
      <c r="C829" s="31" t="str">
        <f t="shared" si="80"/>
        <v/>
      </c>
      <c r="D829" s="31" t="str">
        <f t="shared" si="75"/>
        <v>Y</v>
      </c>
      <c r="E829" s="31">
        <f t="shared" si="76"/>
        <v>0</v>
      </c>
      <c r="F829" s="32" t="str">
        <f t="shared" si="77"/>
        <v/>
      </c>
      <c r="G829" s="33" t="str">
        <f ca="1">IF(OR(P829=$N$2,P829=$N$3),IF(F829=ReleaseProgress!$G$2,0,IF(F829&gt;ReleaseProgress!$G$2,1,-1)),"")</f>
        <v/>
      </c>
      <c r="H829" s="34" t="s">
        <v>887</v>
      </c>
      <c r="I829" s="45"/>
      <c r="J829" s="46"/>
      <c r="K829" s="46"/>
      <c r="L829" s="47"/>
      <c r="M829" s="47"/>
      <c r="N829" s="54"/>
      <c r="O829" s="49"/>
      <c r="P829" s="50"/>
      <c r="Q829" s="51"/>
      <c r="R829" s="51"/>
      <c r="S829" s="51"/>
      <c r="T829" s="51"/>
      <c r="U829" s="55"/>
      <c r="V829" s="53" t="str">
        <f t="shared" si="78"/>
        <v/>
      </c>
      <c r="W829" s="44"/>
      <c r="X829" t="s">
        <v>28</v>
      </c>
    </row>
    <row r="830" spans="2:24">
      <c r="B830" s="31" t="str">
        <f t="shared" si="79"/>
        <v/>
      </c>
      <c r="C830" s="31" t="str">
        <f t="shared" si="80"/>
        <v/>
      </c>
      <c r="D830" s="31" t="str">
        <f t="shared" si="75"/>
        <v>Y</v>
      </c>
      <c r="E830" s="31">
        <f t="shared" si="76"/>
        <v>0</v>
      </c>
      <c r="F830" s="32" t="str">
        <f t="shared" si="77"/>
        <v/>
      </c>
      <c r="G830" s="33" t="str">
        <f ca="1">IF(OR(P830=$N$2,P830=$N$3),IF(F830=ReleaseProgress!$G$2,0,IF(F830&gt;ReleaseProgress!$G$2,1,-1)),"")</f>
        <v/>
      </c>
      <c r="H830" s="34" t="s">
        <v>888</v>
      </c>
      <c r="I830" s="45"/>
      <c r="J830" s="46"/>
      <c r="K830" s="46"/>
      <c r="L830" s="47"/>
      <c r="M830" s="47"/>
      <c r="N830" s="54"/>
      <c r="O830" s="49"/>
      <c r="P830" s="50"/>
      <c r="Q830" s="51"/>
      <c r="R830" s="51"/>
      <c r="S830" s="51"/>
      <c r="T830" s="51"/>
      <c r="U830" s="55"/>
      <c r="V830" s="53" t="str">
        <f t="shared" si="78"/>
        <v/>
      </c>
      <c r="W830" s="44"/>
      <c r="X830" t="s">
        <v>28</v>
      </c>
    </row>
    <row r="831" spans="2:24">
      <c r="B831" s="31" t="str">
        <f t="shared" si="79"/>
        <v/>
      </c>
      <c r="C831" s="31" t="str">
        <f t="shared" si="80"/>
        <v/>
      </c>
      <c r="D831" s="31" t="str">
        <f t="shared" si="75"/>
        <v>Y</v>
      </c>
      <c r="E831" s="31">
        <f t="shared" si="76"/>
        <v>0</v>
      </c>
      <c r="F831" s="32" t="str">
        <f t="shared" si="77"/>
        <v/>
      </c>
      <c r="G831" s="33" t="str">
        <f ca="1">IF(OR(P831=$N$2,P831=$N$3),IF(F831=ReleaseProgress!$G$2,0,IF(F831&gt;ReleaseProgress!$G$2,1,-1)),"")</f>
        <v/>
      </c>
      <c r="H831" s="34" t="s">
        <v>889</v>
      </c>
      <c r="I831" s="45"/>
      <c r="J831" s="46"/>
      <c r="K831" s="46"/>
      <c r="L831" s="47"/>
      <c r="M831" s="47"/>
      <c r="N831" s="54"/>
      <c r="O831" s="49"/>
      <c r="P831" s="50"/>
      <c r="Q831" s="51"/>
      <c r="R831" s="51"/>
      <c r="S831" s="51"/>
      <c r="T831" s="51"/>
      <c r="U831" s="55"/>
      <c r="V831" s="53" t="str">
        <f t="shared" si="78"/>
        <v/>
      </c>
      <c r="W831" s="44"/>
      <c r="X831" t="s">
        <v>28</v>
      </c>
    </row>
    <row r="832" spans="2:24">
      <c r="B832" s="31" t="str">
        <f t="shared" si="79"/>
        <v/>
      </c>
      <c r="C832" s="31" t="str">
        <f t="shared" si="80"/>
        <v/>
      </c>
      <c r="D832" s="31" t="str">
        <f t="shared" si="75"/>
        <v>Y</v>
      </c>
      <c r="E832" s="31">
        <f t="shared" si="76"/>
        <v>0</v>
      </c>
      <c r="F832" s="32" t="str">
        <f t="shared" si="77"/>
        <v/>
      </c>
      <c r="G832" s="33" t="str">
        <f ca="1">IF(OR(P832=$N$2,P832=$N$3),IF(F832=ReleaseProgress!$G$2,0,IF(F832&gt;ReleaseProgress!$G$2,1,-1)),"")</f>
        <v/>
      </c>
      <c r="H832" s="34" t="s">
        <v>890</v>
      </c>
      <c r="I832" s="45"/>
      <c r="J832" s="46"/>
      <c r="K832" s="46"/>
      <c r="L832" s="47"/>
      <c r="M832" s="47"/>
      <c r="N832" s="54"/>
      <c r="O832" s="49"/>
      <c r="P832" s="50"/>
      <c r="Q832" s="51"/>
      <c r="R832" s="51"/>
      <c r="S832" s="51"/>
      <c r="T832" s="51"/>
      <c r="U832" s="55"/>
      <c r="V832" s="53" t="str">
        <f t="shared" si="78"/>
        <v/>
      </c>
      <c r="W832" s="44"/>
      <c r="X832" t="s">
        <v>28</v>
      </c>
    </row>
    <row r="833" spans="2:24">
      <c r="B833" s="31" t="str">
        <f t="shared" si="79"/>
        <v/>
      </c>
      <c r="C833" s="31" t="str">
        <f t="shared" si="80"/>
        <v/>
      </c>
      <c r="D833" s="31" t="str">
        <f t="shared" si="75"/>
        <v>Y</v>
      </c>
      <c r="E833" s="31">
        <f t="shared" si="76"/>
        <v>0</v>
      </c>
      <c r="F833" s="32" t="str">
        <f t="shared" si="77"/>
        <v/>
      </c>
      <c r="G833" s="33" t="str">
        <f ca="1">IF(OR(P833=$N$2,P833=$N$3),IF(F833=ReleaseProgress!$G$2,0,IF(F833&gt;ReleaseProgress!$G$2,1,-1)),"")</f>
        <v/>
      </c>
      <c r="H833" s="34" t="s">
        <v>891</v>
      </c>
      <c r="I833" s="45"/>
      <c r="J833" s="46"/>
      <c r="K833" s="46"/>
      <c r="L833" s="47"/>
      <c r="M833" s="47"/>
      <c r="N833" s="54"/>
      <c r="O833" s="49"/>
      <c r="P833" s="50"/>
      <c r="Q833" s="51"/>
      <c r="R833" s="51"/>
      <c r="S833" s="51"/>
      <c r="T833" s="51"/>
      <c r="U833" s="55"/>
      <c r="V833" s="53" t="str">
        <f t="shared" si="78"/>
        <v/>
      </c>
      <c r="W833" s="44"/>
      <c r="X833" t="s">
        <v>28</v>
      </c>
    </row>
    <row r="834" spans="2:24">
      <c r="B834" s="31" t="str">
        <f t="shared" si="79"/>
        <v/>
      </c>
      <c r="C834" s="31" t="str">
        <f t="shared" si="80"/>
        <v/>
      </c>
      <c r="D834" s="31" t="str">
        <f t="shared" si="75"/>
        <v>Y</v>
      </c>
      <c r="E834" s="31">
        <f t="shared" si="76"/>
        <v>0</v>
      </c>
      <c r="F834" s="32" t="str">
        <f t="shared" si="77"/>
        <v/>
      </c>
      <c r="G834" s="33" t="str">
        <f ca="1">IF(OR(P834=$N$2,P834=$N$3),IF(F834=ReleaseProgress!$G$2,0,IF(F834&gt;ReleaseProgress!$G$2,1,-1)),"")</f>
        <v/>
      </c>
      <c r="H834" s="34" t="s">
        <v>892</v>
      </c>
      <c r="I834" s="45"/>
      <c r="J834" s="46"/>
      <c r="K834" s="46"/>
      <c r="L834" s="47"/>
      <c r="M834" s="47"/>
      <c r="N834" s="54"/>
      <c r="O834" s="49"/>
      <c r="P834" s="50"/>
      <c r="Q834" s="51"/>
      <c r="R834" s="51"/>
      <c r="S834" s="51"/>
      <c r="T834" s="51"/>
      <c r="U834" s="55"/>
      <c r="V834" s="53" t="str">
        <f t="shared" si="78"/>
        <v/>
      </c>
      <c r="W834" s="44"/>
      <c r="X834" t="s">
        <v>28</v>
      </c>
    </row>
    <row r="835" spans="2:24">
      <c r="B835" s="31" t="str">
        <f t="shared" si="79"/>
        <v/>
      </c>
      <c r="C835" s="31" t="str">
        <f t="shared" si="80"/>
        <v/>
      </c>
      <c r="D835" s="31" t="str">
        <f t="shared" si="75"/>
        <v>Y</v>
      </c>
      <c r="E835" s="31">
        <f t="shared" si="76"/>
        <v>0</v>
      </c>
      <c r="F835" s="32" t="str">
        <f t="shared" si="77"/>
        <v/>
      </c>
      <c r="G835" s="33" t="str">
        <f ca="1">IF(OR(P835=$N$2,P835=$N$3),IF(F835=ReleaseProgress!$G$2,0,IF(F835&gt;ReleaseProgress!$G$2,1,-1)),"")</f>
        <v/>
      </c>
      <c r="H835" s="34" t="s">
        <v>893</v>
      </c>
      <c r="I835" s="45"/>
      <c r="J835" s="46"/>
      <c r="K835" s="46"/>
      <c r="L835" s="47"/>
      <c r="M835" s="47"/>
      <c r="N835" s="54"/>
      <c r="O835" s="49"/>
      <c r="P835" s="50"/>
      <c r="Q835" s="51"/>
      <c r="R835" s="51"/>
      <c r="S835" s="51"/>
      <c r="T835" s="51"/>
      <c r="U835" s="55"/>
      <c r="V835" s="53" t="str">
        <f t="shared" si="78"/>
        <v/>
      </c>
      <c r="W835" s="44"/>
      <c r="X835" t="s">
        <v>28</v>
      </c>
    </row>
    <row r="836" spans="2:24">
      <c r="B836" s="31" t="str">
        <f t="shared" si="79"/>
        <v/>
      </c>
      <c r="C836" s="31" t="str">
        <f t="shared" si="80"/>
        <v/>
      </c>
      <c r="D836" s="31" t="str">
        <f t="shared" si="75"/>
        <v>Y</v>
      </c>
      <c r="E836" s="31">
        <f t="shared" si="76"/>
        <v>0</v>
      </c>
      <c r="F836" s="32" t="str">
        <f t="shared" si="77"/>
        <v/>
      </c>
      <c r="G836" s="33" t="str">
        <f ca="1">IF(OR(P836=$N$2,P836=$N$3),IF(F836=ReleaseProgress!$G$2,0,IF(F836&gt;ReleaseProgress!$G$2,1,-1)),"")</f>
        <v/>
      </c>
      <c r="H836" s="34" t="s">
        <v>894</v>
      </c>
      <c r="I836" s="45"/>
      <c r="J836" s="46"/>
      <c r="K836" s="46"/>
      <c r="L836" s="47"/>
      <c r="M836" s="47"/>
      <c r="N836" s="54"/>
      <c r="O836" s="49"/>
      <c r="P836" s="50"/>
      <c r="Q836" s="51"/>
      <c r="R836" s="51"/>
      <c r="S836" s="51"/>
      <c r="T836" s="51"/>
      <c r="U836" s="55"/>
      <c r="V836" s="53" t="str">
        <f t="shared" si="78"/>
        <v/>
      </c>
      <c r="W836" s="44"/>
      <c r="X836" t="s">
        <v>28</v>
      </c>
    </row>
    <row r="837" spans="2:24">
      <c r="B837" s="31" t="str">
        <f t="shared" si="79"/>
        <v/>
      </c>
      <c r="C837" s="31" t="str">
        <f t="shared" si="80"/>
        <v/>
      </c>
      <c r="D837" s="31" t="str">
        <f t="shared" si="75"/>
        <v>Y</v>
      </c>
      <c r="E837" s="31">
        <f t="shared" si="76"/>
        <v>0</v>
      </c>
      <c r="F837" s="32" t="str">
        <f t="shared" si="77"/>
        <v/>
      </c>
      <c r="G837" s="33" t="str">
        <f ca="1">IF(OR(P837=$N$2,P837=$N$3),IF(F837=ReleaseProgress!$G$2,0,IF(F837&gt;ReleaseProgress!$G$2,1,-1)),"")</f>
        <v/>
      </c>
      <c r="H837" s="34" t="s">
        <v>895</v>
      </c>
      <c r="I837" s="45"/>
      <c r="J837" s="46"/>
      <c r="K837" s="46"/>
      <c r="L837" s="47"/>
      <c r="M837" s="47"/>
      <c r="N837" s="54"/>
      <c r="O837" s="49"/>
      <c r="P837" s="50"/>
      <c r="Q837" s="51"/>
      <c r="R837" s="51"/>
      <c r="S837" s="51"/>
      <c r="T837" s="51"/>
      <c r="U837" s="55"/>
      <c r="V837" s="53" t="str">
        <f t="shared" si="78"/>
        <v/>
      </c>
      <c r="W837" s="44"/>
      <c r="X837" t="s">
        <v>28</v>
      </c>
    </row>
    <row r="838" spans="2:24">
      <c r="B838" s="31" t="str">
        <f t="shared" si="79"/>
        <v/>
      </c>
      <c r="C838" s="31" t="str">
        <f t="shared" si="80"/>
        <v/>
      </c>
      <c r="D838" s="31" t="str">
        <f t="shared" si="75"/>
        <v>Y</v>
      </c>
      <c r="E838" s="31">
        <f t="shared" si="76"/>
        <v>0</v>
      </c>
      <c r="F838" s="32" t="str">
        <f t="shared" si="77"/>
        <v/>
      </c>
      <c r="G838" s="33" t="str">
        <f ca="1">IF(OR(P838=$N$2,P838=$N$3),IF(F838=ReleaseProgress!$G$2,0,IF(F838&gt;ReleaseProgress!$G$2,1,-1)),"")</f>
        <v/>
      </c>
      <c r="H838" s="34" t="s">
        <v>896</v>
      </c>
      <c r="I838" s="45"/>
      <c r="J838" s="46"/>
      <c r="K838" s="46"/>
      <c r="L838" s="47"/>
      <c r="M838" s="47"/>
      <c r="N838" s="54"/>
      <c r="O838" s="49"/>
      <c r="P838" s="50"/>
      <c r="Q838" s="51"/>
      <c r="R838" s="51"/>
      <c r="S838" s="51"/>
      <c r="T838" s="51"/>
      <c r="U838" s="55"/>
      <c r="V838" s="53" t="str">
        <f t="shared" si="78"/>
        <v/>
      </c>
      <c r="W838" s="44"/>
      <c r="X838" t="s">
        <v>28</v>
      </c>
    </row>
    <row r="839" spans="2:24">
      <c r="B839" s="31" t="str">
        <f t="shared" si="79"/>
        <v/>
      </c>
      <c r="C839" s="31" t="str">
        <f t="shared" si="80"/>
        <v/>
      </c>
      <c r="D839" s="31" t="str">
        <f t="shared" si="75"/>
        <v>Y</v>
      </c>
      <c r="E839" s="31">
        <f t="shared" si="76"/>
        <v>0</v>
      </c>
      <c r="F839" s="32" t="str">
        <f t="shared" si="77"/>
        <v/>
      </c>
      <c r="G839" s="33" t="str">
        <f ca="1">IF(OR(P839=$N$2,P839=$N$3),IF(F839=ReleaseProgress!$G$2,0,IF(F839&gt;ReleaseProgress!$G$2,1,-1)),"")</f>
        <v/>
      </c>
      <c r="H839" s="34" t="s">
        <v>897</v>
      </c>
      <c r="I839" s="45"/>
      <c r="J839" s="46"/>
      <c r="K839" s="46"/>
      <c r="L839" s="47"/>
      <c r="M839" s="47"/>
      <c r="N839" s="54"/>
      <c r="O839" s="49"/>
      <c r="P839" s="50"/>
      <c r="Q839" s="51"/>
      <c r="R839" s="51"/>
      <c r="S839" s="51"/>
      <c r="T839" s="51"/>
      <c r="U839" s="55"/>
      <c r="V839" s="53" t="str">
        <f t="shared" si="78"/>
        <v/>
      </c>
      <c r="W839" s="44"/>
      <c r="X839" t="s">
        <v>28</v>
      </c>
    </row>
    <row r="840" spans="2:24">
      <c r="B840" s="31" t="str">
        <f t="shared" si="79"/>
        <v/>
      </c>
      <c r="C840" s="31" t="str">
        <f t="shared" si="80"/>
        <v/>
      </c>
      <c r="D840" s="31" t="str">
        <f t="shared" si="75"/>
        <v>Y</v>
      </c>
      <c r="E840" s="31">
        <f t="shared" si="76"/>
        <v>0</v>
      </c>
      <c r="F840" s="32" t="str">
        <f t="shared" si="77"/>
        <v/>
      </c>
      <c r="G840" s="33" t="str">
        <f ca="1">IF(OR(P840=$N$2,P840=$N$3),IF(F840=ReleaseProgress!$G$2,0,IF(F840&gt;ReleaseProgress!$G$2,1,-1)),"")</f>
        <v/>
      </c>
      <c r="H840" s="34" t="s">
        <v>898</v>
      </c>
      <c r="I840" s="45"/>
      <c r="J840" s="46"/>
      <c r="K840" s="46"/>
      <c r="L840" s="47"/>
      <c r="M840" s="47"/>
      <c r="N840" s="54"/>
      <c r="O840" s="49"/>
      <c r="P840" s="50"/>
      <c r="Q840" s="51"/>
      <c r="R840" s="51"/>
      <c r="S840" s="51"/>
      <c r="T840" s="51"/>
      <c r="U840" s="55"/>
      <c r="V840" s="53" t="str">
        <f t="shared" si="78"/>
        <v/>
      </c>
      <c r="W840" s="44"/>
      <c r="X840" t="s">
        <v>28</v>
      </c>
    </row>
    <row r="841" spans="2:24">
      <c r="B841" s="31" t="str">
        <f t="shared" si="79"/>
        <v/>
      </c>
      <c r="C841" s="31" t="str">
        <f t="shared" si="80"/>
        <v/>
      </c>
      <c r="D841" s="31" t="str">
        <f t="shared" si="75"/>
        <v>Y</v>
      </c>
      <c r="E841" s="31">
        <f t="shared" si="76"/>
        <v>0</v>
      </c>
      <c r="F841" s="32" t="str">
        <f t="shared" si="77"/>
        <v/>
      </c>
      <c r="G841" s="33" t="str">
        <f ca="1">IF(OR(P841=$N$2,P841=$N$3),IF(F841=ReleaseProgress!$G$2,0,IF(F841&gt;ReleaseProgress!$G$2,1,-1)),"")</f>
        <v/>
      </c>
      <c r="H841" s="34" t="s">
        <v>899</v>
      </c>
      <c r="I841" s="45"/>
      <c r="J841" s="46"/>
      <c r="K841" s="46"/>
      <c r="L841" s="47"/>
      <c r="M841" s="47"/>
      <c r="N841" s="54"/>
      <c r="O841" s="49"/>
      <c r="P841" s="50"/>
      <c r="Q841" s="51"/>
      <c r="R841" s="51"/>
      <c r="S841" s="51"/>
      <c r="T841" s="51"/>
      <c r="U841" s="55"/>
      <c r="V841" s="53" t="str">
        <f t="shared" si="78"/>
        <v/>
      </c>
      <c r="W841" s="44"/>
      <c r="X841" t="s">
        <v>28</v>
      </c>
    </row>
    <row r="842" spans="2:24">
      <c r="B842" s="31" t="str">
        <f t="shared" si="79"/>
        <v/>
      </c>
      <c r="C842" s="31" t="str">
        <f t="shared" si="80"/>
        <v/>
      </c>
      <c r="D842" s="31" t="str">
        <f t="shared" si="75"/>
        <v>Y</v>
      </c>
      <c r="E842" s="31">
        <f t="shared" si="76"/>
        <v>0</v>
      </c>
      <c r="F842" s="32" t="str">
        <f t="shared" si="77"/>
        <v/>
      </c>
      <c r="G842" s="33" t="str">
        <f ca="1">IF(OR(P842=$N$2,P842=$N$3),IF(F842=ReleaseProgress!$G$2,0,IF(F842&gt;ReleaseProgress!$G$2,1,-1)),"")</f>
        <v/>
      </c>
      <c r="H842" s="34" t="s">
        <v>900</v>
      </c>
      <c r="I842" s="45"/>
      <c r="J842" s="46"/>
      <c r="K842" s="46"/>
      <c r="L842" s="47"/>
      <c r="M842" s="47"/>
      <c r="N842" s="54"/>
      <c r="O842" s="49"/>
      <c r="P842" s="50"/>
      <c r="Q842" s="51"/>
      <c r="R842" s="51"/>
      <c r="S842" s="51"/>
      <c r="T842" s="51"/>
      <c r="U842" s="55"/>
      <c r="V842" s="53" t="str">
        <f t="shared" si="78"/>
        <v/>
      </c>
      <c r="W842" s="44"/>
      <c r="X842" t="s">
        <v>28</v>
      </c>
    </row>
    <row r="843" spans="2:24">
      <c r="B843" s="31" t="str">
        <f t="shared" si="79"/>
        <v/>
      </c>
      <c r="C843" s="31" t="str">
        <f t="shared" si="80"/>
        <v/>
      </c>
      <c r="D843" s="31" t="str">
        <f t="shared" si="75"/>
        <v>Y</v>
      </c>
      <c r="E843" s="31">
        <f t="shared" si="76"/>
        <v>0</v>
      </c>
      <c r="F843" s="32" t="str">
        <f t="shared" si="77"/>
        <v/>
      </c>
      <c r="G843" s="33" t="str">
        <f ca="1">IF(OR(P843=$N$2,P843=$N$3),IF(F843=ReleaseProgress!$G$2,0,IF(F843&gt;ReleaseProgress!$G$2,1,-1)),"")</f>
        <v/>
      </c>
      <c r="H843" s="34" t="s">
        <v>901</v>
      </c>
      <c r="I843" s="45"/>
      <c r="J843" s="46"/>
      <c r="K843" s="46"/>
      <c r="L843" s="47"/>
      <c r="M843" s="47"/>
      <c r="N843" s="54"/>
      <c r="O843" s="49"/>
      <c r="P843" s="50"/>
      <c r="Q843" s="51"/>
      <c r="R843" s="51"/>
      <c r="S843" s="51"/>
      <c r="T843" s="51"/>
      <c r="U843" s="55"/>
      <c r="V843" s="53" t="str">
        <f t="shared" si="78"/>
        <v/>
      </c>
      <c r="W843" s="44"/>
      <c r="X843" t="s">
        <v>28</v>
      </c>
    </row>
    <row r="844" spans="2:24">
      <c r="B844" s="31" t="str">
        <f t="shared" si="79"/>
        <v/>
      </c>
      <c r="C844" s="31" t="str">
        <f t="shared" si="80"/>
        <v/>
      </c>
      <c r="D844" s="31" t="str">
        <f t="shared" ref="D844:D907" si="81">IF(OR(P844=Not_started,P844=In_progress),"N",IF(OR(P844=N_A,P844=Suspended,P844=Canceled),"","Y"))</f>
        <v>Y</v>
      </c>
      <c r="E844" s="31">
        <f t="shared" ref="E844:E907" si="82">IF(OR(P844=Not_started,P844=In_progress,P844=Applied,P844=Closed),1,0)</f>
        <v>0</v>
      </c>
      <c r="F844" s="32" t="str">
        <f t="shared" ref="F844:F907" si="83">IFERROR(IF(P844=Backlog,"",IF(O844="",B844,IF(WEEKNUM(O844)&lt;10,VALUE(CONCATENATE(YEAR(O844),"0",WEEKNUM(O844))),VALUE(CONCATENATE(YEAR(O844),WEEKNUM(O844)))))),"date? &gt;&gt;")</f>
        <v/>
      </c>
      <c r="G844" s="33" t="str">
        <f ca="1">IF(OR(P844=$N$2,P844=$N$3),IF(F844=ReleaseProgress!$G$2,0,IF(F844&gt;ReleaseProgress!$G$2,1,-1)),"")</f>
        <v/>
      </c>
      <c r="H844" s="34" t="s">
        <v>902</v>
      </c>
      <c r="I844" s="45"/>
      <c r="J844" s="46"/>
      <c r="K844" s="46"/>
      <c r="L844" s="47"/>
      <c r="M844" s="47"/>
      <c r="N844" s="54"/>
      <c r="O844" s="49"/>
      <c r="P844" s="50"/>
      <c r="Q844" s="51"/>
      <c r="R844" s="51"/>
      <c r="S844" s="51"/>
      <c r="T844" s="51"/>
      <c r="U844" s="55"/>
      <c r="V844" s="53" t="str">
        <f t="shared" ref="V844:V907" si="84">IF(ISERROR(VLOOKUP(K844,LB_PROJECTS,2,FALSE)),"",VLOOKUP(K844,LB_PROJECTS,2,FALSE))</f>
        <v/>
      </c>
      <c r="W844" s="44"/>
      <c r="X844" t="s">
        <v>28</v>
      </c>
    </row>
    <row r="845" spans="2:24">
      <c r="B845" s="31" t="str">
        <f t="shared" ref="B845:B908" si="85">IF(N845="","",IF(WEEKNUM(N845)&lt;10,VALUE(CONCATENATE(YEAR(N845),"0",WEEKNUM(N845))),VALUE(CONCATENATE(YEAR(N845),WEEKNUM(N845)))))</f>
        <v/>
      </c>
      <c r="C845" s="31" t="str">
        <f t="shared" ref="C845:C908" si="86">IF(Q845="","",IF(WEEKNUM(Q845)&lt;10,VALUE(CONCATENATE(YEAR(Q845),"0",WEEKNUM(Q845))),VALUE(CONCATENATE(YEAR(Q845),WEEKNUM(Q845)))))</f>
        <v/>
      </c>
      <c r="D845" s="31" t="str">
        <f t="shared" si="81"/>
        <v>Y</v>
      </c>
      <c r="E845" s="31">
        <f t="shared" si="82"/>
        <v>0</v>
      </c>
      <c r="F845" s="32" t="str">
        <f t="shared" si="83"/>
        <v/>
      </c>
      <c r="G845" s="33" t="str">
        <f ca="1">IF(OR(P845=$N$2,P845=$N$3),IF(F845=ReleaseProgress!$G$2,0,IF(F845&gt;ReleaseProgress!$G$2,1,-1)),"")</f>
        <v/>
      </c>
      <c r="H845" s="34" t="s">
        <v>903</v>
      </c>
      <c r="I845" s="45"/>
      <c r="J845" s="46"/>
      <c r="K845" s="46"/>
      <c r="L845" s="47"/>
      <c r="M845" s="47"/>
      <c r="N845" s="54"/>
      <c r="O845" s="49"/>
      <c r="P845" s="50"/>
      <c r="Q845" s="51"/>
      <c r="R845" s="51"/>
      <c r="S845" s="51"/>
      <c r="T845" s="51"/>
      <c r="U845" s="55"/>
      <c r="V845" s="53" t="str">
        <f t="shared" si="84"/>
        <v/>
      </c>
      <c r="W845" s="44"/>
      <c r="X845" t="s">
        <v>28</v>
      </c>
    </row>
    <row r="846" spans="2:24">
      <c r="B846" s="31" t="str">
        <f t="shared" si="85"/>
        <v/>
      </c>
      <c r="C846" s="31" t="str">
        <f t="shared" si="86"/>
        <v/>
      </c>
      <c r="D846" s="31" t="str">
        <f t="shared" si="81"/>
        <v>Y</v>
      </c>
      <c r="E846" s="31">
        <f t="shared" si="82"/>
        <v>0</v>
      </c>
      <c r="F846" s="32" t="str">
        <f t="shared" si="83"/>
        <v/>
      </c>
      <c r="G846" s="33" t="str">
        <f ca="1">IF(OR(P846=$N$2,P846=$N$3),IF(F846=ReleaseProgress!$G$2,0,IF(F846&gt;ReleaseProgress!$G$2,1,-1)),"")</f>
        <v/>
      </c>
      <c r="H846" s="34" t="s">
        <v>904</v>
      </c>
      <c r="I846" s="45"/>
      <c r="J846" s="46"/>
      <c r="K846" s="46"/>
      <c r="L846" s="47"/>
      <c r="M846" s="47"/>
      <c r="N846" s="54"/>
      <c r="O846" s="49"/>
      <c r="P846" s="50"/>
      <c r="Q846" s="51"/>
      <c r="R846" s="51"/>
      <c r="S846" s="51"/>
      <c r="T846" s="51"/>
      <c r="U846" s="55"/>
      <c r="V846" s="53" t="str">
        <f t="shared" si="84"/>
        <v/>
      </c>
      <c r="W846" s="44"/>
      <c r="X846" t="s">
        <v>28</v>
      </c>
    </row>
    <row r="847" spans="2:24">
      <c r="B847" s="31" t="str">
        <f t="shared" si="85"/>
        <v/>
      </c>
      <c r="C847" s="31" t="str">
        <f t="shared" si="86"/>
        <v/>
      </c>
      <c r="D847" s="31" t="str">
        <f t="shared" si="81"/>
        <v>Y</v>
      </c>
      <c r="E847" s="31">
        <f t="shared" si="82"/>
        <v>0</v>
      </c>
      <c r="F847" s="32" t="str">
        <f t="shared" si="83"/>
        <v/>
      </c>
      <c r="G847" s="33" t="str">
        <f ca="1">IF(OR(P847=$N$2,P847=$N$3),IF(F847=ReleaseProgress!$G$2,0,IF(F847&gt;ReleaseProgress!$G$2,1,-1)),"")</f>
        <v/>
      </c>
      <c r="H847" s="34" t="s">
        <v>905</v>
      </c>
      <c r="I847" s="45"/>
      <c r="J847" s="46"/>
      <c r="K847" s="46"/>
      <c r="L847" s="47"/>
      <c r="M847" s="47"/>
      <c r="N847" s="54"/>
      <c r="O847" s="49"/>
      <c r="P847" s="50"/>
      <c r="Q847" s="51"/>
      <c r="R847" s="51"/>
      <c r="S847" s="51"/>
      <c r="T847" s="51"/>
      <c r="U847" s="55"/>
      <c r="V847" s="53" t="str">
        <f t="shared" si="84"/>
        <v/>
      </c>
      <c r="W847" s="44"/>
      <c r="X847" t="s">
        <v>28</v>
      </c>
    </row>
    <row r="848" spans="2:24">
      <c r="B848" s="31" t="str">
        <f t="shared" si="85"/>
        <v/>
      </c>
      <c r="C848" s="31" t="str">
        <f t="shared" si="86"/>
        <v/>
      </c>
      <c r="D848" s="31" t="str">
        <f t="shared" si="81"/>
        <v>Y</v>
      </c>
      <c r="E848" s="31">
        <f t="shared" si="82"/>
        <v>0</v>
      </c>
      <c r="F848" s="32" t="str">
        <f t="shared" si="83"/>
        <v/>
      </c>
      <c r="G848" s="33" t="str">
        <f ca="1">IF(OR(P848=$N$2,P848=$N$3),IF(F848=ReleaseProgress!$G$2,0,IF(F848&gt;ReleaseProgress!$G$2,1,-1)),"")</f>
        <v/>
      </c>
      <c r="H848" s="34" t="s">
        <v>906</v>
      </c>
      <c r="I848" s="45"/>
      <c r="J848" s="46"/>
      <c r="K848" s="46"/>
      <c r="L848" s="47"/>
      <c r="M848" s="47"/>
      <c r="N848" s="54"/>
      <c r="O848" s="49"/>
      <c r="P848" s="50"/>
      <c r="Q848" s="51"/>
      <c r="R848" s="51"/>
      <c r="S848" s="51"/>
      <c r="T848" s="51"/>
      <c r="U848" s="55"/>
      <c r="V848" s="53" t="str">
        <f t="shared" si="84"/>
        <v/>
      </c>
      <c r="W848" s="44"/>
      <c r="X848" t="s">
        <v>28</v>
      </c>
    </row>
    <row r="849" spans="2:24">
      <c r="B849" s="31" t="str">
        <f t="shared" si="85"/>
        <v/>
      </c>
      <c r="C849" s="31" t="str">
        <f t="shared" si="86"/>
        <v/>
      </c>
      <c r="D849" s="31" t="str">
        <f t="shared" si="81"/>
        <v>Y</v>
      </c>
      <c r="E849" s="31">
        <f t="shared" si="82"/>
        <v>0</v>
      </c>
      <c r="F849" s="32" t="str">
        <f t="shared" si="83"/>
        <v/>
      </c>
      <c r="G849" s="33" t="str">
        <f ca="1">IF(OR(P849=$N$2,P849=$N$3),IF(F849=ReleaseProgress!$G$2,0,IF(F849&gt;ReleaseProgress!$G$2,1,-1)),"")</f>
        <v/>
      </c>
      <c r="H849" s="34" t="s">
        <v>907</v>
      </c>
      <c r="I849" s="45"/>
      <c r="J849" s="46"/>
      <c r="K849" s="46"/>
      <c r="L849" s="47"/>
      <c r="M849" s="47"/>
      <c r="N849" s="54"/>
      <c r="O849" s="49"/>
      <c r="P849" s="50"/>
      <c r="Q849" s="51"/>
      <c r="R849" s="51"/>
      <c r="S849" s="51"/>
      <c r="T849" s="51"/>
      <c r="U849" s="55"/>
      <c r="V849" s="53" t="str">
        <f t="shared" si="84"/>
        <v/>
      </c>
      <c r="W849" s="44"/>
      <c r="X849" t="s">
        <v>28</v>
      </c>
    </row>
    <row r="850" spans="2:24">
      <c r="B850" s="31" t="str">
        <f t="shared" si="85"/>
        <v/>
      </c>
      <c r="C850" s="31" t="str">
        <f t="shared" si="86"/>
        <v/>
      </c>
      <c r="D850" s="31" t="str">
        <f t="shared" si="81"/>
        <v>Y</v>
      </c>
      <c r="E850" s="31">
        <f t="shared" si="82"/>
        <v>0</v>
      </c>
      <c r="F850" s="32" t="str">
        <f t="shared" si="83"/>
        <v/>
      </c>
      <c r="G850" s="33" t="str">
        <f ca="1">IF(OR(P850=$N$2,P850=$N$3),IF(F850=ReleaseProgress!$G$2,0,IF(F850&gt;ReleaseProgress!$G$2,1,-1)),"")</f>
        <v/>
      </c>
      <c r="H850" s="34" t="s">
        <v>908</v>
      </c>
      <c r="I850" s="45"/>
      <c r="J850" s="46"/>
      <c r="K850" s="46"/>
      <c r="L850" s="47"/>
      <c r="M850" s="47"/>
      <c r="N850" s="54"/>
      <c r="O850" s="49"/>
      <c r="P850" s="50"/>
      <c r="Q850" s="51"/>
      <c r="R850" s="51"/>
      <c r="S850" s="51"/>
      <c r="T850" s="51"/>
      <c r="U850" s="55"/>
      <c r="V850" s="53" t="str">
        <f t="shared" si="84"/>
        <v/>
      </c>
      <c r="W850" s="44"/>
      <c r="X850" t="s">
        <v>28</v>
      </c>
    </row>
    <row r="851" spans="2:24">
      <c r="B851" s="31" t="str">
        <f t="shared" si="85"/>
        <v/>
      </c>
      <c r="C851" s="31" t="str">
        <f t="shared" si="86"/>
        <v/>
      </c>
      <c r="D851" s="31" t="str">
        <f t="shared" si="81"/>
        <v>Y</v>
      </c>
      <c r="E851" s="31">
        <f t="shared" si="82"/>
        <v>0</v>
      </c>
      <c r="F851" s="32" t="str">
        <f t="shared" si="83"/>
        <v/>
      </c>
      <c r="G851" s="33" t="str">
        <f ca="1">IF(OR(P851=$N$2,P851=$N$3),IF(F851=ReleaseProgress!$G$2,0,IF(F851&gt;ReleaseProgress!$G$2,1,-1)),"")</f>
        <v/>
      </c>
      <c r="H851" s="34" t="s">
        <v>909</v>
      </c>
      <c r="I851" s="45"/>
      <c r="J851" s="46"/>
      <c r="K851" s="46"/>
      <c r="L851" s="47"/>
      <c r="M851" s="47"/>
      <c r="N851" s="54"/>
      <c r="O851" s="49"/>
      <c r="P851" s="50"/>
      <c r="Q851" s="51"/>
      <c r="R851" s="51"/>
      <c r="S851" s="51"/>
      <c r="T851" s="51"/>
      <c r="U851" s="55"/>
      <c r="V851" s="53" t="str">
        <f t="shared" si="84"/>
        <v/>
      </c>
      <c r="W851" s="44"/>
      <c r="X851" t="s">
        <v>28</v>
      </c>
    </row>
    <row r="852" spans="2:24">
      <c r="B852" s="31" t="str">
        <f t="shared" si="85"/>
        <v/>
      </c>
      <c r="C852" s="31" t="str">
        <f t="shared" si="86"/>
        <v/>
      </c>
      <c r="D852" s="31" t="str">
        <f t="shared" si="81"/>
        <v>Y</v>
      </c>
      <c r="E852" s="31">
        <f t="shared" si="82"/>
        <v>0</v>
      </c>
      <c r="F852" s="32" t="str">
        <f t="shared" si="83"/>
        <v/>
      </c>
      <c r="G852" s="33" t="str">
        <f ca="1">IF(OR(P852=$N$2,P852=$N$3),IF(F852=ReleaseProgress!$G$2,0,IF(F852&gt;ReleaseProgress!$G$2,1,-1)),"")</f>
        <v/>
      </c>
      <c r="H852" s="34" t="s">
        <v>910</v>
      </c>
      <c r="I852" s="45"/>
      <c r="J852" s="46"/>
      <c r="K852" s="46"/>
      <c r="L852" s="47"/>
      <c r="M852" s="47"/>
      <c r="N852" s="54"/>
      <c r="O852" s="49"/>
      <c r="P852" s="50"/>
      <c r="Q852" s="51"/>
      <c r="R852" s="51"/>
      <c r="S852" s="51"/>
      <c r="T852" s="51"/>
      <c r="U852" s="55"/>
      <c r="V852" s="53" t="str">
        <f t="shared" si="84"/>
        <v/>
      </c>
      <c r="W852" s="44"/>
      <c r="X852" t="s">
        <v>28</v>
      </c>
    </row>
    <row r="853" spans="2:24">
      <c r="B853" s="31" t="str">
        <f t="shared" si="85"/>
        <v/>
      </c>
      <c r="C853" s="31" t="str">
        <f t="shared" si="86"/>
        <v/>
      </c>
      <c r="D853" s="31" t="str">
        <f t="shared" si="81"/>
        <v>Y</v>
      </c>
      <c r="E853" s="31">
        <f t="shared" si="82"/>
        <v>0</v>
      </c>
      <c r="F853" s="32" t="str">
        <f t="shared" si="83"/>
        <v/>
      </c>
      <c r="G853" s="33" t="str">
        <f ca="1">IF(OR(P853=$N$2,P853=$N$3),IF(F853=ReleaseProgress!$G$2,0,IF(F853&gt;ReleaseProgress!$G$2,1,-1)),"")</f>
        <v/>
      </c>
      <c r="H853" s="34" t="s">
        <v>911</v>
      </c>
      <c r="I853" s="45"/>
      <c r="J853" s="46"/>
      <c r="K853" s="46"/>
      <c r="L853" s="47"/>
      <c r="M853" s="47"/>
      <c r="N853" s="54"/>
      <c r="O853" s="49"/>
      <c r="P853" s="50"/>
      <c r="Q853" s="51"/>
      <c r="R853" s="51"/>
      <c r="S853" s="51"/>
      <c r="T853" s="51"/>
      <c r="U853" s="55"/>
      <c r="V853" s="53" t="str">
        <f t="shared" si="84"/>
        <v/>
      </c>
      <c r="W853" s="44"/>
      <c r="X853" t="s">
        <v>28</v>
      </c>
    </row>
    <row r="854" spans="2:24">
      <c r="B854" s="31" t="str">
        <f t="shared" si="85"/>
        <v/>
      </c>
      <c r="C854" s="31" t="str">
        <f t="shared" si="86"/>
        <v/>
      </c>
      <c r="D854" s="31" t="str">
        <f t="shared" si="81"/>
        <v>Y</v>
      </c>
      <c r="E854" s="31">
        <f t="shared" si="82"/>
        <v>0</v>
      </c>
      <c r="F854" s="32" t="str">
        <f t="shared" si="83"/>
        <v/>
      </c>
      <c r="G854" s="33" t="str">
        <f ca="1">IF(OR(P854=$N$2,P854=$N$3),IF(F854=ReleaseProgress!$G$2,0,IF(F854&gt;ReleaseProgress!$G$2,1,-1)),"")</f>
        <v/>
      </c>
      <c r="H854" s="34" t="s">
        <v>912</v>
      </c>
      <c r="I854" s="45"/>
      <c r="J854" s="46"/>
      <c r="K854" s="46"/>
      <c r="L854" s="47"/>
      <c r="M854" s="47"/>
      <c r="N854" s="54"/>
      <c r="O854" s="49"/>
      <c r="P854" s="50"/>
      <c r="Q854" s="51"/>
      <c r="R854" s="51"/>
      <c r="S854" s="51"/>
      <c r="T854" s="51"/>
      <c r="U854" s="55"/>
      <c r="V854" s="53" t="str">
        <f t="shared" si="84"/>
        <v/>
      </c>
      <c r="W854" s="44"/>
      <c r="X854" t="s">
        <v>28</v>
      </c>
    </row>
    <row r="855" spans="2:24">
      <c r="B855" s="31" t="str">
        <f t="shared" si="85"/>
        <v/>
      </c>
      <c r="C855" s="31" t="str">
        <f t="shared" si="86"/>
        <v/>
      </c>
      <c r="D855" s="31" t="str">
        <f t="shared" si="81"/>
        <v>Y</v>
      </c>
      <c r="E855" s="31">
        <f t="shared" si="82"/>
        <v>0</v>
      </c>
      <c r="F855" s="32" t="str">
        <f t="shared" si="83"/>
        <v/>
      </c>
      <c r="G855" s="33" t="str">
        <f ca="1">IF(OR(P855=$N$2,P855=$N$3),IF(F855=ReleaseProgress!$G$2,0,IF(F855&gt;ReleaseProgress!$G$2,1,-1)),"")</f>
        <v/>
      </c>
      <c r="H855" s="34" t="s">
        <v>913</v>
      </c>
      <c r="I855" s="45"/>
      <c r="J855" s="46"/>
      <c r="K855" s="46"/>
      <c r="L855" s="47"/>
      <c r="M855" s="47"/>
      <c r="N855" s="54"/>
      <c r="O855" s="49"/>
      <c r="P855" s="50"/>
      <c r="Q855" s="51"/>
      <c r="R855" s="51"/>
      <c r="S855" s="51"/>
      <c r="T855" s="51"/>
      <c r="U855" s="55"/>
      <c r="V855" s="53" t="str">
        <f t="shared" si="84"/>
        <v/>
      </c>
      <c r="W855" s="44"/>
      <c r="X855" t="s">
        <v>28</v>
      </c>
    </row>
    <row r="856" spans="2:24">
      <c r="B856" s="31" t="str">
        <f t="shared" si="85"/>
        <v/>
      </c>
      <c r="C856" s="31" t="str">
        <f t="shared" si="86"/>
        <v/>
      </c>
      <c r="D856" s="31" t="str">
        <f t="shared" si="81"/>
        <v>Y</v>
      </c>
      <c r="E856" s="31">
        <f t="shared" si="82"/>
        <v>0</v>
      </c>
      <c r="F856" s="32" t="str">
        <f t="shared" si="83"/>
        <v/>
      </c>
      <c r="G856" s="33" t="str">
        <f ca="1">IF(OR(P856=$N$2,P856=$N$3),IF(F856=ReleaseProgress!$G$2,0,IF(F856&gt;ReleaseProgress!$G$2,1,-1)),"")</f>
        <v/>
      </c>
      <c r="H856" s="34" t="s">
        <v>914</v>
      </c>
      <c r="I856" s="45"/>
      <c r="J856" s="46"/>
      <c r="K856" s="46"/>
      <c r="L856" s="47"/>
      <c r="M856" s="47"/>
      <c r="N856" s="54"/>
      <c r="O856" s="49"/>
      <c r="P856" s="50"/>
      <c r="Q856" s="51"/>
      <c r="R856" s="51"/>
      <c r="S856" s="51"/>
      <c r="T856" s="51"/>
      <c r="U856" s="55"/>
      <c r="V856" s="53" t="str">
        <f t="shared" si="84"/>
        <v/>
      </c>
      <c r="W856" s="44"/>
      <c r="X856" t="s">
        <v>28</v>
      </c>
    </row>
    <row r="857" spans="2:24">
      <c r="B857" s="31" t="str">
        <f t="shared" si="85"/>
        <v/>
      </c>
      <c r="C857" s="31" t="str">
        <f t="shared" si="86"/>
        <v/>
      </c>
      <c r="D857" s="31" t="str">
        <f t="shared" si="81"/>
        <v>Y</v>
      </c>
      <c r="E857" s="31">
        <f t="shared" si="82"/>
        <v>0</v>
      </c>
      <c r="F857" s="32" t="str">
        <f t="shared" si="83"/>
        <v/>
      </c>
      <c r="G857" s="33" t="str">
        <f ca="1">IF(OR(P857=$N$2,P857=$N$3),IF(F857=ReleaseProgress!$G$2,0,IF(F857&gt;ReleaseProgress!$G$2,1,-1)),"")</f>
        <v/>
      </c>
      <c r="H857" s="34" t="s">
        <v>915</v>
      </c>
      <c r="I857" s="45"/>
      <c r="J857" s="46"/>
      <c r="K857" s="46"/>
      <c r="L857" s="47"/>
      <c r="M857" s="47"/>
      <c r="N857" s="54"/>
      <c r="O857" s="49"/>
      <c r="P857" s="50"/>
      <c r="Q857" s="51"/>
      <c r="R857" s="51"/>
      <c r="S857" s="51"/>
      <c r="T857" s="51"/>
      <c r="U857" s="55"/>
      <c r="V857" s="53" t="str">
        <f t="shared" si="84"/>
        <v/>
      </c>
      <c r="W857" s="44"/>
      <c r="X857" t="s">
        <v>28</v>
      </c>
    </row>
    <row r="858" spans="2:24">
      <c r="B858" s="31" t="str">
        <f t="shared" si="85"/>
        <v/>
      </c>
      <c r="C858" s="31" t="str">
        <f t="shared" si="86"/>
        <v/>
      </c>
      <c r="D858" s="31" t="str">
        <f t="shared" si="81"/>
        <v>Y</v>
      </c>
      <c r="E858" s="31">
        <f t="shared" si="82"/>
        <v>0</v>
      </c>
      <c r="F858" s="32" t="str">
        <f t="shared" si="83"/>
        <v/>
      </c>
      <c r="G858" s="33" t="str">
        <f ca="1">IF(OR(P858=$N$2,P858=$N$3),IF(F858=ReleaseProgress!$G$2,0,IF(F858&gt;ReleaseProgress!$G$2,1,-1)),"")</f>
        <v/>
      </c>
      <c r="H858" s="34" t="s">
        <v>916</v>
      </c>
      <c r="I858" s="45"/>
      <c r="J858" s="46"/>
      <c r="K858" s="46"/>
      <c r="L858" s="47"/>
      <c r="M858" s="47"/>
      <c r="N858" s="54"/>
      <c r="O858" s="49"/>
      <c r="P858" s="50"/>
      <c r="Q858" s="51"/>
      <c r="R858" s="51"/>
      <c r="S858" s="51"/>
      <c r="T858" s="51"/>
      <c r="U858" s="55"/>
      <c r="V858" s="53" t="str">
        <f t="shared" si="84"/>
        <v/>
      </c>
      <c r="W858" s="44"/>
      <c r="X858" t="s">
        <v>28</v>
      </c>
    </row>
    <row r="859" spans="2:24">
      <c r="B859" s="31" t="str">
        <f t="shared" si="85"/>
        <v/>
      </c>
      <c r="C859" s="31" t="str">
        <f t="shared" si="86"/>
        <v/>
      </c>
      <c r="D859" s="31" t="str">
        <f t="shared" si="81"/>
        <v>Y</v>
      </c>
      <c r="E859" s="31">
        <f t="shared" si="82"/>
        <v>0</v>
      </c>
      <c r="F859" s="32" t="str">
        <f t="shared" si="83"/>
        <v/>
      </c>
      <c r="G859" s="33" t="str">
        <f ca="1">IF(OR(P859=$N$2,P859=$N$3),IF(F859=ReleaseProgress!$G$2,0,IF(F859&gt;ReleaseProgress!$G$2,1,-1)),"")</f>
        <v/>
      </c>
      <c r="H859" s="34" t="s">
        <v>917</v>
      </c>
      <c r="I859" s="45"/>
      <c r="J859" s="46"/>
      <c r="K859" s="46"/>
      <c r="L859" s="47"/>
      <c r="M859" s="47"/>
      <c r="N859" s="54"/>
      <c r="O859" s="49"/>
      <c r="P859" s="50"/>
      <c r="Q859" s="51"/>
      <c r="R859" s="51"/>
      <c r="S859" s="51"/>
      <c r="T859" s="51"/>
      <c r="U859" s="55"/>
      <c r="V859" s="53" t="str">
        <f t="shared" si="84"/>
        <v/>
      </c>
      <c r="W859" s="44"/>
      <c r="X859" t="s">
        <v>28</v>
      </c>
    </row>
    <row r="860" spans="2:24">
      <c r="B860" s="31" t="str">
        <f t="shared" si="85"/>
        <v/>
      </c>
      <c r="C860" s="31" t="str">
        <f t="shared" si="86"/>
        <v/>
      </c>
      <c r="D860" s="31" t="str">
        <f t="shared" si="81"/>
        <v>Y</v>
      </c>
      <c r="E860" s="31">
        <f t="shared" si="82"/>
        <v>0</v>
      </c>
      <c r="F860" s="32" t="str">
        <f t="shared" si="83"/>
        <v/>
      </c>
      <c r="G860" s="33" t="str">
        <f ca="1">IF(OR(P860=$N$2,P860=$N$3),IF(F860=ReleaseProgress!$G$2,0,IF(F860&gt;ReleaseProgress!$G$2,1,-1)),"")</f>
        <v/>
      </c>
      <c r="H860" s="34" t="s">
        <v>918</v>
      </c>
      <c r="I860" s="45"/>
      <c r="J860" s="46"/>
      <c r="K860" s="46"/>
      <c r="L860" s="47"/>
      <c r="M860" s="47"/>
      <c r="N860" s="54"/>
      <c r="O860" s="49"/>
      <c r="P860" s="50"/>
      <c r="Q860" s="51"/>
      <c r="R860" s="51"/>
      <c r="S860" s="51"/>
      <c r="T860" s="51"/>
      <c r="U860" s="55"/>
      <c r="V860" s="53" t="str">
        <f t="shared" si="84"/>
        <v/>
      </c>
      <c r="W860" s="44"/>
      <c r="X860" t="s">
        <v>28</v>
      </c>
    </row>
    <row r="861" spans="2:24">
      <c r="B861" s="31" t="str">
        <f t="shared" si="85"/>
        <v/>
      </c>
      <c r="C861" s="31" t="str">
        <f t="shared" si="86"/>
        <v/>
      </c>
      <c r="D861" s="31" t="str">
        <f t="shared" si="81"/>
        <v>Y</v>
      </c>
      <c r="E861" s="31">
        <f t="shared" si="82"/>
        <v>0</v>
      </c>
      <c r="F861" s="32" t="str">
        <f t="shared" si="83"/>
        <v/>
      </c>
      <c r="G861" s="33" t="str">
        <f ca="1">IF(OR(P861=$N$2,P861=$N$3),IF(F861=ReleaseProgress!$G$2,0,IF(F861&gt;ReleaseProgress!$G$2,1,-1)),"")</f>
        <v/>
      </c>
      <c r="H861" s="34" t="s">
        <v>919</v>
      </c>
      <c r="I861" s="45"/>
      <c r="J861" s="46"/>
      <c r="K861" s="46"/>
      <c r="L861" s="47"/>
      <c r="M861" s="47"/>
      <c r="N861" s="54"/>
      <c r="O861" s="49"/>
      <c r="P861" s="50"/>
      <c r="Q861" s="51"/>
      <c r="R861" s="51"/>
      <c r="S861" s="51"/>
      <c r="T861" s="51"/>
      <c r="U861" s="55"/>
      <c r="V861" s="53" t="str">
        <f t="shared" si="84"/>
        <v/>
      </c>
      <c r="W861" s="44"/>
      <c r="X861" t="s">
        <v>28</v>
      </c>
    </row>
    <row r="862" spans="2:24">
      <c r="B862" s="31" t="str">
        <f t="shared" si="85"/>
        <v/>
      </c>
      <c r="C862" s="31" t="str">
        <f t="shared" si="86"/>
        <v/>
      </c>
      <c r="D862" s="31" t="str">
        <f t="shared" si="81"/>
        <v>Y</v>
      </c>
      <c r="E862" s="31">
        <f t="shared" si="82"/>
        <v>0</v>
      </c>
      <c r="F862" s="32" t="str">
        <f t="shared" si="83"/>
        <v/>
      </c>
      <c r="G862" s="33" t="str">
        <f ca="1">IF(OR(P862=$N$2,P862=$N$3),IF(F862=ReleaseProgress!$G$2,0,IF(F862&gt;ReleaseProgress!$G$2,1,-1)),"")</f>
        <v/>
      </c>
      <c r="H862" s="34" t="s">
        <v>920</v>
      </c>
      <c r="I862" s="45"/>
      <c r="J862" s="46"/>
      <c r="K862" s="46"/>
      <c r="L862" s="47"/>
      <c r="M862" s="47"/>
      <c r="N862" s="54"/>
      <c r="O862" s="49"/>
      <c r="P862" s="50"/>
      <c r="Q862" s="51"/>
      <c r="R862" s="51"/>
      <c r="S862" s="51"/>
      <c r="T862" s="51"/>
      <c r="U862" s="55"/>
      <c r="V862" s="53" t="str">
        <f t="shared" si="84"/>
        <v/>
      </c>
      <c r="W862" s="44"/>
      <c r="X862" t="s">
        <v>28</v>
      </c>
    </row>
    <row r="863" spans="2:24">
      <c r="B863" s="31" t="str">
        <f t="shared" si="85"/>
        <v/>
      </c>
      <c r="C863" s="31" t="str">
        <f t="shared" si="86"/>
        <v/>
      </c>
      <c r="D863" s="31" t="str">
        <f t="shared" si="81"/>
        <v>Y</v>
      </c>
      <c r="E863" s="31">
        <f t="shared" si="82"/>
        <v>0</v>
      </c>
      <c r="F863" s="32" t="str">
        <f t="shared" si="83"/>
        <v/>
      </c>
      <c r="G863" s="33" t="str">
        <f ca="1">IF(OR(P863=$N$2,P863=$N$3),IF(F863=ReleaseProgress!$G$2,0,IF(F863&gt;ReleaseProgress!$G$2,1,-1)),"")</f>
        <v/>
      </c>
      <c r="H863" s="34" t="s">
        <v>921</v>
      </c>
      <c r="I863" s="45"/>
      <c r="J863" s="46"/>
      <c r="K863" s="46"/>
      <c r="L863" s="47"/>
      <c r="M863" s="47"/>
      <c r="N863" s="54"/>
      <c r="O863" s="49"/>
      <c r="P863" s="50"/>
      <c r="Q863" s="51"/>
      <c r="R863" s="51"/>
      <c r="S863" s="51"/>
      <c r="T863" s="51"/>
      <c r="U863" s="55"/>
      <c r="V863" s="53" t="str">
        <f t="shared" si="84"/>
        <v/>
      </c>
      <c r="W863" s="44"/>
      <c r="X863" t="s">
        <v>28</v>
      </c>
    </row>
    <row r="864" spans="2:24">
      <c r="B864" s="31" t="str">
        <f t="shared" si="85"/>
        <v/>
      </c>
      <c r="C864" s="31" t="str">
        <f t="shared" si="86"/>
        <v/>
      </c>
      <c r="D864" s="31" t="str">
        <f t="shared" si="81"/>
        <v>Y</v>
      </c>
      <c r="E864" s="31">
        <f t="shared" si="82"/>
        <v>0</v>
      </c>
      <c r="F864" s="32" t="str">
        <f t="shared" si="83"/>
        <v/>
      </c>
      <c r="G864" s="33" t="str">
        <f ca="1">IF(OR(P864=$N$2,P864=$N$3),IF(F864=ReleaseProgress!$G$2,0,IF(F864&gt;ReleaseProgress!$G$2,1,-1)),"")</f>
        <v/>
      </c>
      <c r="H864" s="34" t="s">
        <v>922</v>
      </c>
      <c r="I864" s="45"/>
      <c r="J864" s="46"/>
      <c r="K864" s="46"/>
      <c r="L864" s="47"/>
      <c r="M864" s="47"/>
      <c r="N864" s="54"/>
      <c r="O864" s="49"/>
      <c r="P864" s="50"/>
      <c r="Q864" s="51"/>
      <c r="R864" s="51"/>
      <c r="S864" s="51"/>
      <c r="T864" s="51"/>
      <c r="U864" s="55"/>
      <c r="V864" s="53" t="str">
        <f t="shared" si="84"/>
        <v/>
      </c>
      <c r="W864" s="44"/>
      <c r="X864" t="s">
        <v>28</v>
      </c>
    </row>
    <row r="865" spans="2:24">
      <c r="B865" s="31" t="str">
        <f t="shared" si="85"/>
        <v/>
      </c>
      <c r="C865" s="31" t="str">
        <f t="shared" si="86"/>
        <v/>
      </c>
      <c r="D865" s="31" t="str">
        <f t="shared" si="81"/>
        <v>Y</v>
      </c>
      <c r="E865" s="31">
        <f t="shared" si="82"/>
        <v>0</v>
      </c>
      <c r="F865" s="32" t="str">
        <f t="shared" si="83"/>
        <v/>
      </c>
      <c r="G865" s="33" t="str">
        <f ca="1">IF(OR(P865=$N$2,P865=$N$3),IF(F865=ReleaseProgress!$G$2,0,IF(F865&gt;ReleaseProgress!$G$2,1,-1)),"")</f>
        <v/>
      </c>
      <c r="H865" s="34" t="s">
        <v>923</v>
      </c>
      <c r="I865" s="45"/>
      <c r="J865" s="46"/>
      <c r="K865" s="46"/>
      <c r="L865" s="47"/>
      <c r="M865" s="47"/>
      <c r="N865" s="54"/>
      <c r="O865" s="49"/>
      <c r="P865" s="50"/>
      <c r="Q865" s="51"/>
      <c r="R865" s="51"/>
      <c r="S865" s="51"/>
      <c r="T865" s="51"/>
      <c r="U865" s="55"/>
      <c r="V865" s="53" t="str">
        <f t="shared" si="84"/>
        <v/>
      </c>
      <c r="W865" s="44"/>
      <c r="X865" t="s">
        <v>28</v>
      </c>
    </row>
    <row r="866" spans="2:24">
      <c r="B866" s="31" t="str">
        <f t="shared" si="85"/>
        <v/>
      </c>
      <c r="C866" s="31" t="str">
        <f t="shared" si="86"/>
        <v/>
      </c>
      <c r="D866" s="31" t="str">
        <f t="shared" si="81"/>
        <v>Y</v>
      </c>
      <c r="E866" s="31">
        <f t="shared" si="82"/>
        <v>0</v>
      </c>
      <c r="F866" s="32" t="str">
        <f t="shared" si="83"/>
        <v/>
      </c>
      <c r="G866" s="33" t="str">
        <f ca="1">IF(OR(P866=$N$2,P866=$N$3),IF(F866=ReleaseProgress!$G$2,0,IF(F866&gt;ReleaseProgress!$G$2,1,-1)),"")</f>
        <v/>
      </c>
      <c r="H866" s="34" t="s">
        <v>924</v>
      </c>
      <c r="I866" s="45"/>
      <c r="J866" s="46"/>
      <c r="K866" s="46"/>
      <c r="L866" s="47"/>
      <c r="M866" s="47"/>
      <c r="N866" s="54"/>
      <c r="O866" s="49"/>
      <c r="P866" s="50"/>
      <c r="Q866" s="51"/>
      <c r="R866" s="51"/>
      <c r="S866" s="51"/>
      <c r="T866" s="51"/>
      <c r="U866" s="55"/>
      <c r="V866" s="53" t="str">
        <f t="shared" si="84"/>
        <v/>
      </c>
      <c r="W866" s="44"/>
      <c r="X866" t="s">
        <v>28</v>
      </c>
    </row>
    <row r="867" spans="2:24">
      <c r="B867" s="31" t="str">
        <f t="shared" si="85"/>
        <v/>
      </c>
      <c r="C867" s="31" t="str">
        <f t="shared" si="86"/>
        <v/>
      </c>
      <c r="D867" s="31" t="str">
        <f t="shared" si="81"/>
        <v>Y</v>
      </c>
      <c r="E867" s="31">
        <f t="shared" si="82"/>
        <v>0</v>
      </c>
      <c r="F867" s="32" t="str">
        <f t="shared" si="83"/>
        <v/>
      </c>
      <c r="G867" s="33" t="str">
        <f ca="1">IF(OR(P867=$N$2,P867=$N$3),IF(F867=ReleaseProgress!$G$2,0,IF(F867&gt;ReleaseProgress!$G$2,1,-1)),"")</f>
        <v/>
      </c>
      <c r="H867" s="34" t="s">
        <v>925</v>
      </c>
      <c r="I867" s="45"/>
      <c r="J867" s="46"/>
      <c r="K867" s="46"/>
      <c r="L867" s="47"/>
      <c r="M867" s="47"/>
      <c r="N867" s="54"/>
      <c r="O867" s="49"/>
      <c r="P867" s="50"/>
      <c r="Q867" s="51"/>
      <c r="R867" s="51"/>
      <c r="S867" s="51"/>
      <c r="T867" s="51"/>
      <c r="U867" s="55"/>
      <c r="V867" s="53" t="str">
        <f t="shared" si="84"/>
        <v/>
      </c>
      <c r="W867" s="44"/>
      <c r="X867" t="s">
        <v>28</v>
      </c>
    </row>
    <row r="868" spans="2:24">
      <c r="B868" s="31" t="str">
        <f t="shared" si="85"/>
        <v/>
      </c>
      <c r="C868" s="31" t="str">
        <f t="shared" si="86"/>
        <v/>
      </c>
      <c r="D868" s="31" t="str">
        <f t="shared" si="81"/>
        <v>Y</v>
      </c>
      <c r="E868" s="31">
        <f t="shared" si="82"/>
        <v>0</v>
      </c>
      <c r="F868" s="32" t="str">
        <f t="shared" si="83"/>
        <v/>
      </c>
      <c r="G868" s="33" t="str">
        <f ca="1">IF(OR(P868=$N$2,P868=$N$3),IF(F868=ReleaseProgress!$G$2,0,IF(F868&gt;ReleaseProgress!$G$2,1,-1)),"")</f>
        <v/>
      </c>
      <c r="H868" s="34" t="s">
        <v>926</v>
      </c>
      <c r="I868" s="45"/>
      <c r="J868" s="46"/>
      <c r="K868" s="46"/>
      <c r="L868" s="47"/>
      <c r="M868" s="47"/>
      <c r="N868" s="54"/>
      <c r="O868" s="49"/>
      <c r="P868" s="50"/>
      <c r="Q868" s="51"/>
      <c r="R868" s="51"/>
      <c r="S868" s="51"/>
      <c r="T868" s="51"/>
      <c r="U868" s="55"/>
      <c r="V868" s="53" t="str">
        <f t="shared" si="84"/>
        <v/>
      </c>
      <c r="W868" s="44"/>
      <c r="X868" t="s">
        <v>28</v>
      </c>
    </row>
    <row r="869" spans="2:24">
      <c r="B869" s="31" t="str">
        <f t="shared" si="85"/>
        <v/>
      </c>
      <c r="C869" s="31" t="str">
        <f t="shared" si="86"/>
        <v/>
      </c>
      <c r="D869" s="31" t="str">
        <f t="shared" si="81"/>
        <v>Y</v>
      </c>
      <c r="E869" s="31">
        <f t="shared" si="82"/>
        <v>0</v>
      </c>
      <c r="F869" s="32" t="str">
        <f t="shared" si="83"/>
        <v/>
      </c>
      <c r="G869" s="33" t="str">
        <f ca="1">IF(OR(P869=$N$2,P869=$N$3),IF(F869=ReleaseProgress!$G$2,0,IF(F869&gt;ReleaseProgress!$G$2,1,-1)),"")</f>
        <v/>
      </c>
      <c r="H869" s="34" t="s">
        <v>927</v>
      </c>
      <c r="I869" s="45"/>
      <c r="J869" s="46"/>
      <c r="K869" s="46"/>
      <c r="L869" s="47"/>
      <c r="M869" s="47"/>
      <c r="N869" s="54"/>
      <c r="O869" s="49"/>
      <c r="P869" s="50"/>
      <c r="Q869" s="51"/>
      <c r="R869" s="51"/>
      <c r="S869" s="51"/>
      <c r="T869" s="51"/>
      <c r="U869" s="55"/>
      <c r="V869" s="53" t="str">
        <f t="shared" si="84"/>
        <v/>
      </c>
      <c r="W869" s="44"/>
      <c r="X869" t="s">
        <v>28</v>
      </c>
    </row>
    <row r="870" spans="2:24">
      <c r="B870" s="31" t="str">
        <f t="shared" si="85"/>
        <v/>
      </c>
      <c r="C870" s="31" t="str">
        <f t="shared" si="86"/>
        <v/>
      </c>
      <c r="D870" s="31" t="str">
        <f t="shared" si="81"/>
        <v>Y</v>
      </c>
      <c r="E870" s="31">
        <f t="shared" si="82"/>
        <v>0</v>
      </c>
      <c r="F870" s="32" t="str">
        <f t="shared" si="83"/>
        <v/>
      </c>
      <c r="G870" s="33" t="str">
        <f ca="1">IF(OR(P870=$N$2,P870=$N$3),IF(F870=ReleaseProgress!$G$2,0,IF(F870&gt;ReleaseProgress!$G$2,1,-1)),"")</f>
        <v/>
      </c>
      <c r="H870" s="34" t="s">
        <v>928</v>
      </c>
      <c r="I870" s="45"/>
      <c r="J870" s="46"/>
      <c r="K870" s="46"/>
      <c r="L870" s="47"/>
      <c r="M870" s="47"/>
      <c r="N870" s="54"/>
      <c r="O870" s="49"/>
      <c r="P870" s="50"/>
      <c r="Q870" s="51"/>
      <c r="R870" s="51"/>
      <c r="S870" s="51"/>
      <c r="T870" s="51"/>
      <c r="U870" s="55"/>
      <c r="V870" s="53" t="str">
        <f t="shared" si="84"/>
        <v/>
      </c>
      <c r="W870" s="44"/>
      <c r="X870" t="s">
        <v>28</v>
      </c>
    </row>
    <row r="871" spans="2:24">
      <c r="B871" s="31" t="str">
        <f t="shared" si="85"/>
        <v/>
      </c>
      <c r="C871" s="31" t="str">
        <f t="shared" si="86"/>
        <v/>
      </c>
      <c r="D871" s="31" t="str">
        <f t="shared" si="81"/>
        <v>Y</v>
      </c>
      <c r="E871" s="31">
        <f t="shared" si="82"/>
        <v>0</v>
      </c>
      <c r="F871" s="32" t="str">
        <f t="shared" si="83"/>
        <v/>
      </c>
      <c r="G871" s="33" t="str">
        <f ca="1">IF(OR(P871=$N$2,P871=$N$3),IF(F871=ReleaseProgress!$G$2,0,IF(F871&gt;ReleaseProgress!$G$2,1,-1)),"")</f>
        <v/>
      </c>
      <c r="H871" s="34" t="s">
        <v>929</v>
      </c>
      <c r="I871" s="45"/>
      <c r="J871" s="46"/>
      <c r="K871" s="46"/>
      <c r="L871" s="47"/>
      <c r="M871" s="47"/>
      <c r="N871" s="54"/>
      <c r="O871" s="49"/>
      <c r="P871" s="50"/>
      <c r="Q871" s="51"/>
      <c r="R871" s="51"/>
      <c r="S871" s="51"/>
      <c r="T871" s="51"/>
      <c r="U871" s="55"/>
      <c r="V871" s="53" t="str">
        <f t="shared" si="84"/>
        <v/>
      </c>
      <c r="W871" s="44"/>
      <c r="X871" t="s">
        <v>28</v>
      </c>
    </row>
    <row r="872" spans="2:24">
      <c r="B872" s="31" t="str">
        <f t="shared" si="85"/>
        <v/>
      </c>
      <c r="C872" s="31" t="str">
        <f t="shared" si="86"/>
        <v/>
      </c>
      <c r="D872" s="31" t="str">
        <f t="shared" si="81"/>
        <v>Y</v>
      </c>
      <c r="E872" s="31">
        <f t="shared" si="82"/>
        <v>0</v>
      </c>
      <c r="F872" s="32" t="str">
        <f t="shared" si="83"/>
        <v/>
      </c>
      <c r="G872" s="33" t="str">
        <f ca="1">IF(OR(P872=$N$2,P872=$N$3),IF(F872=ReleaseProgress!$G$2,0,IF(F872&gt;ReleaseProgress!$G$2,1,-1)),"")</f>
        <v/>
      </c>
      <c r="H872" s="34" t="s">
        <v>930</v>
      </c>
      <c r="I872" s="45"/>
      <c r="J872" s="46"/>
      <c r="K872" s="46"/>
      <c r="L872" s="47"/>
      <c r="M872" s="47"/>
      <c r="N872" s="54"/>
      <c r="O872" s="49"/>
      <c r="P872" s="50"/>
      <c r="Q872" s="51"/>
      <c r="R872" s="51"/>
      <c r="S872" s="51"/>
      <c r="T872" s="51"/>
      <c r="U872" s="55"/>
      <c r="V872" s="53" t="str">
        <f t="shared" si="84"/>
        <v/>
      </c>
      <c r="W872" s="44"/>
      <c r="X872" t="s">
        <v>28</v>
      </c>
    </row>
    <row r="873" spans="2:24">
      <c r="B873" s="31" t="str">
        <f t="shared" si="85"/>
        <v/>
      </c>
      <c r="C873" s="31" t="str">
        <f t="shared" si="86"/>
        <v/>
      </c>
      <c r="D873" s="31" t="str">
        <f t="shared" si="81"/>
        <v>Y</v>
      </c>
      <c r="E873" s="31">
        <f t="shared" si="82"/>
        <v>0</v>
      </c>
      <c r="F873" s="32" t="str">
        <f t="shared" si="83"/>
        <v/>
      </c>
      <c r="G873" s="33" t="str">
        <f ca="1">IF(OR(P873=$N$2,P873=$N$3),IF(F873=ReleaseProgress!$G$2,0,IF(F873&gt;ReleaseProgress!$G$2,1,-1)),"")</f>
        <v/>
      </c>
      <c r="H873" s="34" t="s">
        <v>931</v>
      </c>
      <c r="I873" s="45"/>
      <c r="J873" s="46"/>
      <c r="K873" s="46"/>
      <c r="L873" s="47"/>
      <c r="M873" s="47"/>
      <c r="N873" s="54"/>
      <c r="O873" s="49"/>
      <c r="P873" s="50"/>
      <c r="Q873" s="51"/>
      <c r="R873" s="51"/>
      <c r="S873" s="51"/>
      <c r="T873" s="51"/>
      <c r="U873" s="55"/>
      <c r="V873" s="53" t="str">
        <f t="shared" si="84"/>
        <v/>
      </c>
      <c r="W873" s="44"/>
      <c r="X873" t="s">
        <v>28</v>
      </c>
    </row>
    <row r="874" spans="2:24">
      <c r="B874" s="31" t="str">
        <f t="shared" si="85"/>
        <v/>
      </c>
      <c r="C874" s="31" t="str">
        <f t="shared" si="86"/>
        <v/>
      </c>
      <c r="D874" s="31" t="str">
        <f t="shared" si="81"/>
        <v>Y</v>
      </c>
      <c r="E874" s="31">
        <f t="shared" si="82"/>
        <v>0</v>
      </c>
      <c r="F874" s="32" t="str">
        <f t="shared" si="83"/>
        <v/>
      </c>
      <c r="G874" s="33" t="str">
        <f ca="1">IF(OR(P874=$N$2,P874=$N$3),IF(F874=ReleaseProgress!$G$2,0,IF(F874&gt;ReleaseProgress!$G$2,1,-1)),"")</f>
        <v/>
      </c>
      <c r="H874" s="34" t="s">
        <v>932</v>
      </c>
      <c r="I874" s="45"/>
      <c r="J874" s="46"/>
      <c r="K874" s="46"/>
      <c r="L874" s="47"/>
      <c r="M874" s="47"/>
      <c r="N874" s="54"/>
      <c r="O874" s="49"/>
      <c r="P874" s="50"/>
      <c r="Q874" s="51"/>
      <c r="R874" s="51"/>
      <c r="S874" s="51"/>
      <c r="T874" s="51"/>
      <c r="U874" s="55"/>
      <c r="V874" s="53" t="str">
        <f t="shared" si="84"/>
        <v/>
      </c>
      <c r="W874" s="44"/>
      <c r="X874" t="s">
        <v>28</v>
      </c>
    </row>
    <row r="875" spans="2:24">
      <c r="B875" s="31" t="str">
        <f t="shared" si="85"/>
        <v/>
      </c>
      <c r="C875" s="31" t="str">
        <f t="shared" si="86"/>
        <v/>
      </c>
      <c r="D875" s="31" t="str">
        <f t="shared" si="81"/>
        <v>Y</v>
      </c>
      <c r="E875" s="31">
        <f t="shared" si="82"/>
        <v>0</v>
      </c>
      <c r="F875" s="32" t="str">
        <f t="shared" si="83"/>
        <v/>
      </c>
      <c r="G875" s="33" t="str">
        <f ca="1">IF(OR(P875=$N$2,P875=$N$3),IF(F875=ReleaseProgress!$G$2,0,IF(F875&gt;ReleaseProgress!$G$2,1,-1)),"")</f>
        <v/>
      </c>
      <c r="H875" s="34" t="s">
        <v>933</v>
      </c>
      <c r="I875" s="45"/>
      <c r="J875" s="46"/>
      <c r="K875" s="46"/>
      <c r="L875" s="47"/>
      <c r="M875" s="47"/>
      <c r="N875" s="54"/>
      <c r="O875" s="49"/>
      <c r="P875" s="50"/>
      <c r="Q875" s="51"/>
      <c r="R875" s="51"/>
      <c r="S875" s="51"/>
      <c r="T875" s="51"/>
      <c r="U875" s="55"/>
      <c r="V875" s="53" t="str">
        <f t="shared" si="84"/>
        <v/>
      </c>
      <c r="W875" s="44"/>
      <c r="X875" t="s">
        <v>28</v>
      </c>
    </row>
    <row r="876" spans="2:24">
      <c r="B876" s="31" t="str">
        <f t="shared" si="85"/>
        <v/>
      </c>
      <c r="C876" s="31" t="str">
        <f t="shared" si="86"/>
        <v/>
      </c>
      <c r="D876" s="31" t="str">
        <f t="shared" si="81"/>
        <v>Y</v>
      </c>
      <c r="E876" s="31">
        <f t="shared" si="82"/>
        <v>0</v>
      </c>
      <c r="F876" s="32" t="str">
        <f t="shared" si="83"/>
        <v/>
      </c>
      <c r="G876" s="33" t="str">
        <f ca="1">IF(OR(P876=$N$2,P876=$N$3),IF(F876=ReleaseProgress!$G$2,0,IF(F876&gt;ReleaseProgress!$G$2,1,-1)),"")</f>
        <v/>
      </c>
      <c r="H876" s="34" t="s">
        <v>934</v>
      </c>
      <c r="I876" s="45"/>
      <c r="J876" s="46"/>
      <c r="K876" s="46"/>
      <c r="L876" s="47"/>
      <c r="M876" s="47"/>
      <c r="N876" s="54"/>
      <c r="O876" s="49"/>
      <c r="P876" s="50"/>
      <c r="Q876" s="51"/>
      <c r="R876" s="51"/>
      <c r="S876" s="51"/>
      <c r="T876" s="51"/>
      <c r="U876" s="55"/>
      <c r="V876" s="53" t="str">
        <f t="shared" si="84"/>
        <v/>
      </c>
      <c r="W876" s="44"/>
      <c r="X876" t="s">
        <v>28</v>
      </c>
    </row>
    <row r="877" spans="2:24">
      <c r="B877" s="31" t="str">
        <f t="shared" si="85"/>
        <v/>
      </c>
      <c r="C877" s="31" t="str">
        <f t="shared" si="86"/>
        <v/>
      </c>
      <c r="D877" s="31" t="str">
        <f t="shared" si="81"/>
        <v>Y</v>
      </c>
      <c r="E877" s="31">
        <f t="shared" si="82"/>
        <v>0</v>
      </c>
      <c r="F877" s="32" t="str">
        <f t="shared" si="83"/>
        <v/>
      </c>
      <c r="G877" s="33" t="str">
        <f ca="1">IF(OR(P877=$N$2,P877=$N$3),IF(F877=ReleaseProgress!$G$2,0,IF(F877&gt;ReleaseProgress!$G$2,1,-1)),"")</f>
        <v/>
      </c>
      <c r="H877" s="34" t="s">
        <v>935</v>
      </c>
      <c r="I877" s="45"/>
      <c r="J877" s="46"/>
      <c r="K877" s="46"/>
      <c r="L877" s="47"/>
      <c r="M877" s="47"/>
      <c r="N877" s="54"/>
      <c r="O877" s="49"/>
      <c r="P877" s="50"/>
      <c r="Q877" s="51"/>
      <c r="R877" s="51"/>
      <c r="S877" s="51"/>
      <c r="T877" s="51"/>
      <c r="U877" s="55"/>
      <c r="V877" s="53" t="str">
        <f t="shared" si="84"/>
        <v/>
      </c>
      <c r="W877" s="44"/>
      <c r="X877" t="s">
        <v>28</v>
      </c>
    </row>
    <row r="878" spans="2:24">
      <c r="B878" s="31" t="str">
        <f t="shared" si="85"/>
        <v/>
      </c>
      <c r="C878" s="31" t="str">
        <f t="shared" si="86"/>
        <v/>
      </c>
      <c r="D878" s="31" t="str">
        <f t="shared" si="81"/>
        <v>Y</v>
      </c>
      <c r="E878" s="31">
        <f t="shared" si="82"/>
        <v>0</v>
      </c>
      <c r="F878" s="32" t="str">
        <f t="shared" si="83"/>
        <v/>
      </c>
      <c r="G878" s="33" t="str">
        <f ca="1">IF(OR(P878=$N$2,P878=$N$3),IF(F878=ReleaseProgress!$G$2,0,IF(F878&gt;ReleaseProgress!$G$2,1,-1)),"")</f>
        <v/>
      </c>
      <c r="H878" s="34" t="s">
        <v>936</v>
      </c>
      <c r="I878" s="45"/>
      <c r="J878" s="46"/>
      <c r="K878" s="46"/>
      <c r="L878" s="47"/>
      <c r="M878" s="47"/>
      <c r="N878" s="54"/>
      <c r="O878" s="49"/>
      <c r="P878" s="50"/>
      <c r="Q878" s="51"/>
      <c r="R878" s="51"/>
      <c r="S878" s="51"/>
      <c r="T878" s="51"/>
      <c r="U878" s="55"/>
      <c r="V878" s="53" t="str">
        <f t="shared" si="84"/>
        <v/>
      </c>
      <c r="W878" s="44"/>
      <c r="X878" t="s">
        <v>28</v>
      </c>
    </row>
    <row r="879" spans="2:24">
      <c r="B879" s="31" t="str">
        <f t="shared" si="85"/>
        <v/>
      </c>
      <c r="C879" s="31" t="str">
        <f t="shared" si="86"/>
        <v/>
      </c>
      <c r="D879" s="31" t="str">
        <f t="shared" si="81"/>
        <v>Y</v>
      </c>
      <c r="E879" s="31">
        <f t="shared" si="82"/>
        <v>0</v>
      </c>
      <c r="F879" s="32" t="str">
        <f t="shared" si="83"/>
        <v/>
      </c>
      <c r="G879" s="33" t="str">
        <f ca="1">IF(OR(P879=$N$2,P879=$N$3),IF(F879=ReleaseProgress!$G$2,0,IF(F879&gt;ReleaseProgress!$G$2,1,-1)),"")</f>
        <v/>
      </c>
      <c r="H879" s="34" t="s">
        <v>937</v>
      </c>
      <c r="I879" s="45"/>
      <c r="J879" s="46"/>
      <c r="K879" s="46"/>
      <c r="L879" s="47"/>
      <c r="M879" s="47"/>
      <c r="N879" s="54"/>
      <c r="O879" s="49"/>
      <c r="P879" s="50"/>
      <c r="Q879" s="51"/>
      <c r="R879" s="51"/>
      <c r="S879" s="51"/>
      <c r="T879" s="51"/>
      <c r="U879" s="55"/>
      <c r="V879" s="53" t="str">
        <f t="shared" si="84"/>
        <v/>
      </c>
      <c r="W879" s="44"/>
      <c r="X879" t="s">
        <v>28</v>
      </c>
    </row>
    <row r="880" spans="2:24">
      <c r="B880" s="31" t="str">
        <f t="shared" si="85"/>
        <v/>
      </c>
      <c r="C880" s="31" t="str">
        <f t="shared" si="86"/>
        <v/>
      </c>
      <c r="D880" s="31" t="str">
        <f t="shared" si="81"/>
        <v>Y</v>
      </c>
      <c r="E880" s="31">
        <f t="shared" si="82"/>
        <v>0</v>
      </c>
      <c r="F880" s="32" t="str">
        <f t="shared" si="83"/>
        <v/>
      </c>
      <c r="G880" s="33" t="str">
        <f ca="1">IF(OR(P880=$N$2,P880=$N$3),IF(F880=ReleaseProgress!$G$2,0,IF(F880&gt;ReleaseProgress!$G$2,1,-1)),"")</f>
        <v/>
      </c>
      <c r="H880" s="34" t="s">
        <v>938</v>
      </c>
      <c r="I880" s="45"/>
      <c r="J880" s="46"/>
      <c r="K880" s="46"/>
      <c r="L880" s="47"/>
      <c r="M880" s="47"/>
      <c r="N880" s="54"/>
      <c r="O880" s="49"/>
      <c r="P880" s="50"/>
      <c r="Q880" s="51"/>
      <c r="R880" s="51"/>
      <c r="S880" s="51"/>
      <c r="T880" s="51"/>
      <c r="U880" s="55"/>
      <c r="V880" s="53" t="str">
        <f t="shared" si="84"/>
        <v/>
      </c>
      <c r="W880" s="44"/>
      <c r="X880" t="s">
        <v>28</v>
      </c>
    </row>
    <row r="881" spans="2:24">
      <c r="B881" s="31" t="str">
        <f t="shared" si="85"/>
        <v/>
      </c>
      <c r="C881" s="31" t="str">
        <f t="shared" si="86"/>
        <v/>
      </c>
      <c r="D881" s="31" t="str">
        <f t="shared" si="81"/>
        <v>Y</v>
      </c>
      <c r="E881" s="31">
        <f t="shared" si="82"/>
        <v>0</v>
      </c>
      <c r="F881" s="32" t="str">
        <f t="shared" si="83"/>
        <v/>
      </c>
      <c r="G881" s="33" t="str">
        <f ca="1">IF(OR(P881=$N$2,P881=$N$3),IF(F881=ReleaseProgress!$G$2,0,IF(F881&gt;ReleaseProgress!$G$2,1,-1)),"")</f>
        <v/>
      </c>
      <c r="H881" s="34" t="s">
        <v>939</v>
      </c>
      <c r="I881" s="45"/>
      <c r="J881" s="46"/>
      <c r="K881" s="46"/>
      <c r="L881" s="47"/>
      <c r="M881" s="47"/>
      <c r="N881" s="54"/>
      <c r="O881" s="49"/>
      <c r="P881" s="50"/>
      <c r="Q881" s="51"/>
      <c r="R881" s="51"/>
      <c r="S881" s="51"/>
      <c r="T881" s="51"/>
      <c r="U881" s="55"/>
      <c r="V881" s="53" t="str">
        <f t="shared" si="84"/>
        <v/>
      </c>
      <c r="W881" s="44"/>
      <c r="X881" t="s">
        <v>28</v>
      </c>
    </row>
    <row r="882" spans="2:24">
      <c r="B882" s="31" t="str">
        <f t="shared" si="85"/>
        <v/>
      </c>
      <c r="C882" s="31" t="str">
        <f t="shared" si="86"/>
        <v/>
      </c>
      <c r="D882" s="31" t="str">
        <f t="shared" si="81"/>
        <v>Y</v>
      </c>
      <c r="E882" s="31">
        <f t="shared" si="82"/>
        <v>0</v>
      </c>
      <c r="F882" s="32" t="str">
        <f t="shared" si="83"/>
        <v/>
      </c>
      <c r="G882" s="33" t="str">
        <f ca="1">IF(OR(P882=$N$2,P882=$N$3),IF(F882=ReleaseProgress!$G$2,0,IF(F882&gt;ReleaseProgress!$G$2,1,-1)),"")</f>
        <v/>
      </c>
      <c r="H882" s="34" t="s">
        <v>940</v>
      </c>
      <c r="I882" s="45"/>
      <c r="J882" s="46"/>
      <c r="K882" s="46"/>
      <c r="L882" s="47"/>
      <c r="M882" s="47"/>
      <c r="N882" s="54"/>
      <c r="O882" s="49"/>
      <c r="P882" s="50"/>
      <c r="Q882" s="51"/>
      <c r="R882" s="51"/>
      <c r="S882" s="51"/>
      <c r="T882" s="51"/>
      <c r="U882" s="55"/>
      <c r="V882" s="53" t="str">
        <f t="shared" si="84"/>
        <v/>
      </c>
      <c r="W882" s="44"/>
      <c r="X882" t="s">
        <v>28</v>
      </c>
    </row>
    <row r="883" spans="2:24">
      <c r="B883" s="31" t="str">
        <f t="shared" si="85"/>
        <v/>
      </c>
      <c r="C883" s="31" t="str">
        <f t="shared" si="86"/>
        <v/>
      </c>
      <c r="D883" s="31" t="str">
        <f t="shared" si="81"/>
        <v>Y</v>
      </c>
      <c r="E883" s="31">
        <f t="shared" si="82"/>
        <v>0</v>
      </c>
      <c r="F883" s="32" t="str">
        <f t="shared" si="83"/>
        <v/>
      </c>
      <c r="G883" s="33" t="str">
        <f ca="1">IF(OR(P883=$N$2,P883=$N$3),IF(F883=ReleaseProgress!$G$2,0,IF(F883&gt;ReleaseProgress!$G$2,1,-1)),"")</f>
        <v/>
      </c>
      <c r="H883" s="34" t="s">
        <v>941</v>
      </c>
      <c r="I883" s="45"/>
      <c r="J883" s="46"/>
      <c r="K883" s="46"/>
      <c r="L883" s="47"/>
      <c r="M883" s="47"/>
      <c r="N883" s="54"/>
      <c r="O883" s="49"/>
      <c r="P883" s="50"/>
      <c r="Q883" s="51"/>
      <c r="R883" s="51"/>
      <c r="S883" s="51"/>
      <c r="T883" s="51"/>
      <c r="U883" s="55"/>
      <c r="V883" s="53" t="str">
        <f t="shared" si="84"/>
        <v/>
      </c>
      <c r="W883" s="44"/>
      <c r="X883" t="s">
        <v>28</v>
      </c>
    </row>
    <row r="884" spans="2:24">
      <c r="B884" s="31" t="str">
        <f t="shared" si="85"/>
        <v/>
      </c>
      <c r="C884" s="31" t="str">
        <f t="shared" si="86"/>
        <v/>
      </c>
      <c r="D884" s="31" t="str">
        <f t="shared" si="81"/>
        <v>Y</v>
      </c>
      <c r="E884" s="31">
        <f t="shared" si="82"/>
        <v>0</v>
      </c>
      <c r="F884" s="32" t="str">
        <f t="shared" si="83"/>
        <v/>
      </c>
      <c r="G884" s="33" t="str">
        <f ca="1">IF(OR(P884=$N$2,P884=$N$3),IF(F884=ReleaseProgress!$G$2,0,IF(F884&gt;ReleaseProgress!$G$2,1,-1)),"")</f>
        <v/>
      </c>
      <c r="H884" s="34" t="s">
        <v>942</v>
      </c>
      <c r="I884" s="45"/>
      <c r="J884" s="46"/>
      <c r="K884" s="46"/>
      <c r="L884" s="47"/>
      <c r="M884" s="47"/>
      <c r="N884" s="54"/>
      <c r="O884" s="49"/>
      <c r="P884" s="50"/>
      <c r="Q884" s="51"/>
      <c r="R884" s="51"/>
      <c r="S884" s="51"/>
      <c r="T884" s="51"/>
      <c r="U884" s="55"/>
      <c r="V884" s="53" t="str">
        <f t="shared" si="84"/>
        <v/>
      </c>
      <c r="W884" s="44"/>
      <c r="X884" t="s">
        <v>28</v>
      </c>
    </row>
    <row r="885" spans="2:24">
      <c r="B885" s="31" t="str">
        <f t="shared" si="85"/>
        <v/>
      </c>
      <c r="C885" s="31" t="str">
        <f t="shared" si="86"/>
        <v/>
      </c>
      <c r="D885" s="31" t="str">
        <f t="shared" si="81"/>
        <v>Y</v>
      </c>
      <c r="E885" s="31">
        <f t="shared" si="82"/>
        <v>0</v>
      </c>
      <c r="F885" s="32" t="str">
        <f t="shared" si="83"/>
        <v/>
      </c>
      <c r="G885" s="33" t="str">
        <f ca="1">IF(OR(P885=$N$2,P885=$N$3),IF(F885=ReleaseProgress!$G$2,0,IF(F885&gt;ReleaseProgress!$G$2,1,-1)),"")</f>
        <v/>
      </c>
      <c r="H885" s="34" t="s">
        <v>943</v>
      </c>
      <c r="I885" s="45"/>
      <c r="J885" s="46"/>
      <c r="K885" s="46"/>
      <c r="L885" s="47"/>
      <c r="M885" s="47"/>
      <c r="N885" s="54"/>
      <c r="O885" s="49"/>
      <c r="P885" s="50"/>
      <c r="Q885" s="51"/>
      <c r="R885" s="51"/>
      <c r="S885" s="51"/>
      <c r="T885" s="51"/>
      <c r="U885" s="55"/>
      <c r="V885" s="53" t="str">
        <f t="shared" si="84"/>
        <v/>
      </c>
      <c r="W885" s="44"/>
      <c r="X885" t="s">
        <v>28</v>
      </c>
    </row>
    <row r="886" spans="2:24">
      <c r="B886" s="31" t="str">
        <f t="shared" si="85"/>
        <v/>
      </c>
      <c r="C886" s="31" t="str">
        <f t="shared" si="86"/>
        <v/>
      </c>
      <c r="D886" s="31" t="str">
        <f t="shared" si="81"/>
        <v>Y</v>
      </c>
      <c r="E886" s="31">
        <f t="shared" si="82"/>
        <v>0</v>
      </c>
      <c r="F886" s="32" t="str">
        <f t="shared" si="83"/>
        <v/>
      </c>
      <c r="G886" s="33" t="str">
        <f ca="1">IF(OR(P886=$N$2,P886=$N$3),IF(F886=ReleaseProgress!$G$2,0,IF(F886&gt;ReleaseProgress!$G$2,1,-1)),"")</f>
        <v/>
      </c>
      <c r="H886" s="34" t="s">
        <v>944</v>
      </c>
      <c r="I886" s="45"/>
      <c r="J886" s="46"/>
      <c r="K886" s="46"/>
      <c r="L886" s="47"/>
      <c r="M886" s="47"/>
      <c r="N886" s="54"/>
      <c r="O886" s="49"/>
      <c r="P886" s="50"/>
      <c r="Q886" s="51"/>
      <c r="R886" s="51"/>
      <c r="S886" s="51"/>
      <c r="T886" s="51"/>
      <c r="U886" s="55"/>
      <c r="V886" s="53" t="str">
        <f t="shared" si="84"/>
        <v/>
      </c>
      <c r="W886" s="44"/>
      <c r="X886" t="s">
        <v>28</v>
      </c>
    </row>
    <row r="887" spans="2:24">
      <c r="B887" s="31" t="str">
        <f t="shared" si="85"/>
        <v/>
      </c>
      <c r="C887" s="31" t="str">
        <f t="shared" si="86"/>
        <v/>
      </c>
      <c r="D887" s="31" t="str">
        <f t="shared" si="81"/>
        <v>Y</v>
      </c>
      <c r="E887" s="31">
        <f t="shared" si="82"/>
        <v>0</v>
      </c>
      <c r="F887" s="32" t="str">
        <f t="shared" si="83"/>
        <v/>
      </c>
      <c r="G887" s="33" t="str">
        <f ca="1">IF(OR(P887=$N$2,P887=$N$3),IF(F887=ReleaseProgress!$G$2,0,IF(F887&gt;ReleaseProgress!$G$2,1,-1)),"")</f>
        <v/>
      </c>
      <c r="H887" s="34" t="s">
        <v>945</v>
      </c>
      <c r="I887" s="45"/>
      <c r="J887" s="46"/>
      <c r="K887" s="46"/>
      <c r="L887" s="47"/>
      <c r="M887" s="47"/>
      <c r="N887" s="54"/>
      <c r="O887" s="49"/>
      <c r="P887" s="50"/>
      <c r="Q887" s="51"/>
      <c r="R887" s="51"/>
      <c r="S887" s="51"/>
      <c r="T887" s="51"/>
      <c r="U887" s="55"/>
      <c r="V887" s="53" t="str">
        <f t="shared" si="84"/>
        <v/>
      </c>
      <c r="W887" s="44"/>
      <c r="X887" t="s">
        <v>28</v>
      </c>
    </row>
    <row r="888" spans="2:24">
      <c r="B888" s="31" t="str">
        <f t="shared" si="85"/>
        <v/>
      </c>
      <c r="C888" s="31" t="str">
        <f t="shared" si="86"/>
        <v/>
      </c>
      <c r="D888" s="31" t="str">
        <f t="shared" si="81"/>
        <v>Y</v>
      </c>
      <c r="E888" s="31">
        <f t="shared" si="82"/>
        <v>0</v>
      </c>
      <c r="F888" s="32" t="str">
        <f t="shared" si="83"/>
        <v/>
      </c>
      <c r="G888" s="33" t="str">
        <f ca="1">IF(OR(P888=$N$2,P888=$N$3),IF(F888=ReleaseProgress!$G$2,0,IF(F888&gt;ReleaseProgress!$G$2,1,-1)),"")</f>
        <v/>
      </c>
      <c r="H888" s="34" t="s">
        <v>946</v>
      </c>
      <c r="I888" s="45"/>
      <c r="J888" s="46"/>
      <c r="K888" s="46"/>
      <c r="L888" s="47"/>
      <c r="M888" s="47"/>
      <c r="N888" s="54"/>
      <c r="O888" s="49"/>
      <c r="P888" s="50"/>
      <c r="Q888" s="51"/>
      <c r="R888" s="51"/>
      <c r="S888" s="51"/>
      <c r="T888" s="51"/>
      <c r="U888" s="55"/>
      <c r="V888" s="53" t="str">
        <f t="shared" si="84"/>
        <v/>
      </c>
      <c r="W888" s="44"/>
      <c r="X888" t="s">
        <v>28</v>
      </c>
    </row>
    <row r="889" spans="2:24">
      <c r="B889" s="31" t="str">
        <f t="shared" si="85"/>
        <v/>
      </c>
      <c r="C889" s="31" t="str">
        <f t="shared" si="86"/>
        <v/>
      </c>
      <c r="D889" s="31" t="str">
        <f t="shared" si="81"/>
        <v>Y</v>
      </c>
      <c r="E889" s="31">
        <f t="shared" si="82"/>
        <v>0</v>
      </c>
      <c r="F889" s="32" t="str">
        <f t="shared" si="83"/>
        <v/>
      </c>
      <c r="G889" s="33" t="str">
        <f ca="1">IF(OR(P889=$N$2,P889=$N$3),IF(F889=ReleaseProgress!$G$2,0,IF(F889&gt;ReleaseProgress!$G$2,1,-1)),"")</f>
        <v/>
      </c>
      <c r="H889" s="34" t="s">
        <v>947</v>
      </c>
      <c r="I889" s="45"/>
      <c r="J889" s="46"/>
      <c r="K889" s="46"/>
      <c r="L889" s="47"/>
      <c r="M889" s="47"/>
      <c r="N889" s="54"/>
      <c r="O889" s="49"/>
      <c r="P889" s="50"/>
      <c r="Q889" s="51"/>
      <c r="R889" s="51"/>
      <c r="S889" s="51"/>
      <c r="T889" s="51"/>
      <c r="U889" s="55"/>
      <c r="V889" s="53" t="str">
        <f t="shared" si="84"/>
        <v/>
      </c>
      <c r="W889" s="44"/>
      <c r="X889" t="s">
        <v>28</v>
      </c>
    </row>
    <row r="890" spans="2:24">
      <c r="B890" s="31" t="str">
        <f t="shared" si="85"/>
        <v/>
      </c>
      <c r="C890" s="31" t="str">
        <f t="shared" si="86"/>
        <v/>
      </c>
      <c r="D890" s="31" t="str">
        <f t="shared" si="81"/>
        <v>Y</v>
      </c>
      <c r="E890" s="31">
        <f t="shared" si="82"/>
        <v>0</v>
      </c>
      <c r="F890" s="32" t="str">
        <f t="shared" si="83"/>
        <v/>
      </c>
      <c r="G890" s="33" t="str">
        <f ca="1">IF(OR(P890=$N$2,P890=$N$3),IF(F890=ReleaseProgress!$G$2,0,IF(F890&gt;ReleaseProgress!$G$2,1,-1)),"")</f>
        <v/>
      </c>
      <c r="H890" s="34" t="s">
        <v>948</v>
      </c>
      <c r="I890" s="45"/>
      <c r="J890" s="46"/>
      <c r="K890" s="46"/>
      <c r="L890" s="47"/>
      <c r="M890" s="47"/>
      <c r="N890" s="54"/>
      <c r="O890" s="49"/>
      <c r="P890" s="50"/>
      <c r="Q890" s="51"/>
      <c r="R890" s="51"/>
      <c r="S890" s="51"/>
      <c r="T890" s="51"/>
      <c r="U890" s="55"/>
      <c r="V890" s="53" t="str">
        <f t="shared" si="84"/>
        <v/>
      </c>
      <c r="W890" s="44"/>
      <c r="X890" t="s">
        <v>28</v>
      </c>
    </row>
    <row r="891" spans="2:24">
      <c r="B891" s="31" t="str">
        <f t="shared" si="85"/>
        <v/>
      </c>
      <c r="C891" s="31" t="str">
        <f t="shared" si="86"/>
        <v/>
      </c>
      <c r="D891" s="31" t="str">
        <f t="shared" si="81"/>
        <v>Y</v>
      </c>
      <c r="E891" s="31">
        <f t="shared" si="82"/>
        <v>0</v>
      </c>
      <c r="F891" s="32" t="str">
        <f t="shared" si="83"/>
        <v/>
      </c>
      <c r="G891" s="33" t="str">
        <f ca="1">IF(OR(P891=$N$2,P891=$N$3),IF(F891=ReleaseProgress!$G$2,0,IF(F891&gt;ReleaseProgress!$G$2,1,-1)),"")</f>
        <v/>
      </c>
      <c r="H891" s="34" t="s">
        <v>949</v>
      </c>
      <c r="I891" s="45"/>
      <c r="J891" s="46"/>
      <c r="K891" s="46"/>
      <c r="L891" s="47"/>
      <c r="M891" s="47"/>
      <c r="N891" s="54"/>
      <c r="O891" s="49"/>
      <c r="P891" s="50"/>
      <c r="Q891" s="51"/>
      <c r="R891" s="51"/>
      <c r="S891" s="51"/>
      <c r="T891" s="51"/>
      <c r="U891" s="55"/>
      <c r="V891" s="53" t="str">
        <f t="shared" si="84"/>
        <v/>
      </c>
      <c r="W891" s="44"/>
      <c r="X891" t="s">
        <v>28</v>
      </c>
    </row>
    <row r="892" spans="2:24">
      <c r="B892" s="31" t="str">
        <f t="shared" si="85"/>
        <v/>
      </c>
      <c r="C892" s="31" t="str">
        <f t="shared" si="86"/>
        <v/>
      </c>
      <c r="D892" s="31" t="str">
        <f t="shared" si="81"/>
        <v>Y</v>
      </c>
      <c r="E892" s="31">
        <f t="shared" si="82"/>
        <v>0</v>
      </c>
      <c r="F892" s="32" t="str">
        <f t="shared" si="83"/>
        <v/>
      </c>
      <c r="G892" s="33" t="str">
        <f ca="1">IF(OR(P892=$N$2,P892=$N$3),IF(F892=ReleaseProgress!$G$2,0,IF(F892&gt;ReleaseProgress!$G$2,1,-1)),"")</f>
        <v/>
      </c>
      <c r="H892" s="34" t="s">
        <v>950</v>
      </c>
      <c r="I892" s="45"/>
      <c r="J892" s="46"/>
      <c r="K892" s="46"/>
      <c r="L892" s="47"/>
      <c r="M892" s="47"/>
      <c r="N892" s="54"/>
      <c r="O892" s="49"/>
      <c r="P892" s="50"/>
      <c r="Q892" s="51"/>
      <c r="R892" s="51"/>
      <c r="S892" s="51"/>
      <c r="T892" s="51"/>
      <c r="U892" s="55"/>
      <c r="V892" s="53" t="str">
        <f t="shared" si="84"/>
        <v/>
      </c>
      <c r="W892" s="44"/>
      <c r="X892" t="s">
        <v>28</v>
      </c>
    </row>
    <row r="893" spans="2:24">
      <c r="B893" s="31" t="str">
        <f t="shared" si="85"/>
        <v/>
      </c>
      <c r="C893" s="31" t="str">
        <f t="shared" si="86"/>
        <v/>
      </c>
      <c r="D893" s="31" t="str">
        <f t="shared" si="81"/>
        <v>Y</v>
      </c>
      <c r="E893" s="31">
        <f t="shared" si="82"/>
        <v>0</v>
      </c>
      <c r="F893" s="32" t="str">
        <f t="shared" si="83"/>
        <v/>
      </c>
      <c r="G893" s="33" t="str">
        <f ca="1">IF(OR(P893=$N$2,P893=$N$3),IF(F893=ReleaseProgress!$G$2,0,IF(F893&gt;ReleaseProgress!$G$2,1,-1)),"")</f>
        <v/>
      </c>
      <c r="H893" s="34" t="s">
        <v>951</v>
      </c>
      <c r="I893" s="45"/>
      <c r="J893" s="46"/>
      <c r="K893" s="46"/>
      <c r="L893" s="47"/>
      <c r="M893" s="47"/>
      <c r="N893" s="54"/>
      <c r="O893" s="49"/>
      <c r="P893" s="50"/>
      <c r="Q893" s="51"/>
      <c r="R893" s="51"/>
      <c r="S893" s="51"/>
      <c r="T893" s="51"/>
      <c r="U893" s="55"/>
      <c r="V893" s="53" t="str">
        <f t="shared" si="84"/>
        <v/>
      </c>
      <c r="W893" s="44"/>
      <c r="X893" t="s">
        <v>28</v>
      </c>
    </row>
    <row r="894" spans="2:24">
      <c r="B894" s="31" t="str">
        <f t="shared" si="85"/>
        <v/>
      </c>
      <c r="C894" s="31" t="str">
        <f t="shared" si="86"/>
        <v/>
      </c>
      <c r="D894" s="31" t="str">
        <f t="shared" si="81"/>
        <v>Y</v>
      </c>
      <c r="E894" s="31">
        <f t="shared" si="82"/>
        <v>0</v>
      </c>
      <c r="F894" s="32" t="str">
        <f t="shared" si="83"/>
        <v/>
      </c>
      <c r="G894" s="33" t="str">
        <f ca="1">IF(OR(P894=$N$2,P894=$N$3),IF(F894=ReleaseProgress!$G$2,0,IF(F894&gt;ReleaseProgress!$G$2,1,-1)),"")</f>
        <v/>
      </c>
      <c r="H894" s="34" t="s">
        <v>952</v>
      </c>
      <c r="I894" s="45"/>
      <c r="J894" s="46"/>
      <c r="K894" s="46"/>
      <c r="L894" s="47"/>
      <c r="M894" s="47"/>
      <c r="N894" s="54"/>
      <c r="O894" s="49"/>
      <c r="P894" s="50"/>
      <c r="Q894" s="51"/>
      <c r="R894" s="51"/>
      <c r="S894" s="51"/>
      <c r="T894" s="51"/>
      <c r="U894" s="55"/>
      <c r="V894" s="53" t="str">
        <f t="shared" si="84"/>
        <v/>
      </c>
      <c r="W894" s="44"/>
      <c r="X894" t="s">
        <v>28</v>
      </c>
    </row>
    <row r="895" spans="2:24">
      <c r="B895" s="31" t="str">
        <f t="shared" si="85"/>
        <v/>
      </c>
      <c r="C895" s="31" t="str">
        <f t="shared" si="86"/>
        <v/>
      </c>
      <c r="D895" s="31" t="str">
        <f t="shared" si="81"/>
        <v>Y</v>
      </c>
      <c r="E895" s="31">
        <f t="shared" si="82"/>
        <v>0</v>
      </c>
      <c r="F895" s="32" t="str">
        <f t="shared" si="83"/>
        <v/>
      </c>
      <c r="G895" s="33" t="str">
        <f ca="1">IF(OR(P895=$N$2,P895=$N$3),IF(F895=ReleaseProgress!$G$2,0,IF(F895&gt;ReleaseProgress!$G$2,1,-1)),"")</f>
        <v/>
      </c>
      <c r="H895" s="34" t="s">
        <v>953</v>
      </c>
      <c r="I895" s="45"/>
      <c r="J895" s="46"/>
      <c r="K895" s="46"/>
      <c r="L895" s="47"/>
      <c r="M895" s="47"/>
      <c r="N895" s="54"/>
      <c r="O895" s="49"/>
      <c r="P895" s="50"/>
      <c r="Q895" s="51"/>
      <c r="R895" s="51"/>
      <c r="S895" s="51"/>
      <c r="T895" s="51"/>
      <c r="U895" s="55"/>
      <c r="V895" s="53" t="str">
        <f t="shared" si="84"/>
        <v/>
      </c>
      <c r="W895" s="44"/>
      <c r="X895" t="s">
        <v>28</v>
      </c>
    </row>
    <row r="896" spans="2:24">
      <c r="B896" s="31" t="str">
        <f t="shared" si="85"/>
        <v/>
      </c>
      <c r="C896" s="31" t="str">
        <f t="shared" si="86"/>
        <v/>
      </c>
      <c r="D896" s="31" t="str">
        <f t="shared" si="81"/>
        <v>Y</v>
      </c>
      <c r="E896" s="31">
        <f t="shared" si="82"/>
        <v>0</v>
      </c>
      <c r="F896" s="32" t="str">
        <f t="shared" si="83"/>
        <v/>
      </c>
      <c r="G896" s="33" t="str">
        <f ca="1">IF(OR(P896=$N$2,P896=$N$3),IF(F896=ReleaseProgress!$G$2,0,IF(F896&gt;ReleaseProgress!$G$2,1,-1)),"")</f>
        <v/>
      </c>
      <c r="H896" s="34" t="s">
        <v>954</v>
      </c>
      <c r="I896" s="45"/>
      <c r="J896" s="46"/>
      <c r="K896" s="46"/>
      <c r="L896" s="47"/>
      <c r="M896" s="47"/>
      <c r="N896" s="54"/>
      <c r="O896" s="49"/>
      <c r="P896" s="50"/>
      <c r="Q896" s="51"/>
      <c r="R896" s="51"/>
      <c r="S896" s="51"/>
      <c r="T896" s="51"/>
      <c r="U896" s="55"/>
      <c r="V896" s="53" t="str">
        <f t="shared" si="84"/>
        <v/>
      </c>
      <c r="W896" s="44"/>
      <c r="X896" t="s">
        <v>28</v>
      </c>
    </row>
    <row r="897" spans="2:24">
      <c r="B897" s="31" t="str">
        <f t="shared" si="85"/>
        <v/>
      </c>
      <c r="C897" s="31" t="str">
        <f t="shared" si="86"/>
        <v/>
      </c>
      <c r="D897" s="31" t="str">
        <f t="shared" si="81"/>
        <v>Y</v>
      </c>
      <c r="E897" s="31">
        <f t="shared" si="82"/>
        <v>0</v>
      </c>
      <c r="F897" s="32" t="str">
        <f t="shared" si="83"/>
        <v/>
      </c>
      <c r="G897" s="33" t="str">
        <f ca="1">IF(OR(P897=$N$2,P897=$N$3),IF(F897=ReleaseProgress!$G$2,0,IF(F897&gt;ReleaseProgress!$G$2,1,-1)),"")</f>
        <v/>
      </c>
      <c r="H897" s="34" t="s">
        <v>955</v>
      </c>
      <c r="I897" s="45"/>
      <c r="J897" s="46"/>
      <c r="K897" s="46"/>
      <c r="L897" s="47"/>
      <c r="M897" s="47"/>
      <c r="N897" s="54"/>
      <c r="O897" s="49"/>
      <c r="P897" s="50"/>
      <c r="Q897" s="51"/>
      <c r="R897" s="51"/>
      <c r="S897" s="51"/>
      <c r="T897" s="51"/>
      <c r="U897" s="55"/>
      <c r="V897" s="53" t="str">
        <f t="shared" si="84"/>
        <v/>
      </c>
      <c r="W897" s="44"/>
      <c r="X897" t="s">
        <v>28</v>
      </c>
    </row>
    <row r="898" spans="2:24">
      <c r="B898" s="31" t="str">
        <f t="shared" si="85"/>
        <v/>
      </c>
      <c r="C898" s="31" t="str">
        <f t="shared" si="86"/>
        <v/>
      </c>
      <c r="D898" s="31" t="str">
        <f t="shared" si="81"/>
        <v>Y</v>
      </c>
      <c r="E898" s="31">
        <f t="shared" si="82"/>
        <v>0</v>
      </c>
      <c r="F898" s="32" t="str">
        <f t="shared" si="83"/>
        <v/>
      </c>
      <c r="G898" s="33" t="str">
        <f ca="1">IF(OR(P898=$N$2,P898=$N$3),IF(F898=ReleaseProgress!$G$2,0,IF(F898&gt;ReleaseProgress!$G$2,1,-1)),"")</f>
        <v/>
      </c>
      <c r="H898" s="34" t="s">
        <v>956</v>
      </c>
      <c r="I898" s="45"/>
      <c r="J898" s="46"/>
      <c r="K898" s="46"/>
      <c r="L898" s="47"/>
      <c r="M898" s="47"/>
      <c r="N898" s="54"/>
      <c r="O898" s="49"/>
      <c r="P898" s="50"/>
      <c r="Q898" s="51"/>
      <c r="R898" s="51"/>
      <c r="S898" s="51"/>
      <c r="T898" s="51"/>
      <c r="U898" s="55"/>
      <c r="V898" s="53" t="str">
        <f t="shared" si="84"/>
        <v/>
      </c>
      <c r="W898" s="44"/>
      <c r="X898" t="s">
        <v>28</v>
      </c>
    </row>
    <row r="899" spans="2:24">
      <c r="B899" s="31" t="str">
        <f t="shared" si="85"/>
        <v/>
      </c>
      <c r="C899" s="31" t="str">
        <f t="shared" si="86"/>
        <v/>
      </c>
      <c r="D899" s="31" t="str">
        <f t="shared" si="81"/>
        <v>Y</v>
      </c>
      <c r="E899" s="31">
        <f t="shared" si="82"/>
        <v>0</v>
      </c>
      <c r="F899" s="32" t="str">
        <f t="shared" si="83"/>
        <v/>
      </c>
      <c r="G899" s="33" t="str">
        <f ca="1">IF(OR(P899=$N$2,P899=$N$3),IF(F899=ReleaseProgress!$G$2,0,IF(F899&gt;ReleaseProgress!$G$2,1,-1)),"")</f>
        <v/>
      </c>
      <c r="H899" s="34" t="s">
        <v>957</v>
      </c>
      <c r="I899" s="45"/>
      <c r="J899" s="46"/>
      <c r="K899" s="46"/>
      <c r="L899" s="47"/>
      <c r="M899" s="47"/>
      <c r="N899" s="54"/>
      <c r="O899" s="49"/>
      <c r="P899" s="50"/>
      <c r="Q899" s="51"/>
      <c r="R899" s="51"/>
      <c r="S899" s="51"/>
      <c r="T899" s="51"/>
      <c r="U899" s="55"/>
      <c r="V899" s="53" t="str">
        <f t="shared" si="84"/>
        <v/>
      </c>
      <c r="W899" s="44"/>
      <c r="X899" t="s">
        <v>28</v>
      </c>
    </row>
    <row r="900" spans="2:24">
      <c r="B900" s="31" t="str">
        <f t="shared" si="85"/>
        <v/>
      </c>
      <c r="C900" s="31" t="str">
        <f t="shared" si="86"/>
        <v/>
      </c>
      <c r="D900" s="31" t="str">
        <f t="shared" si="81"/>
        <v>Y</v>
      </c>
      <c r="E900" s="31">
        <f t="shared" si="82"/>
        <v>0</v>
      </c>
      <c r="F900" s="32" t="str">
        <f t="shared" si="83"/>
        <v/>
      </c>
      <c r="G900" s="33" t="str">
        <f ca="1">IF(OR(P900=$N$2,P900=$N$3),IF(F900=ReleaseProgress!$G$2,0,IF(F900&gt;ReleaseProgress!$G$2,1,-1)),"")</f>
        <v/>
      </c>
      <c r="H900" s="34" t="s">
        <v>958</v>
      </c>
      <c r="I900" s="45"/>
      <c r="J900" s="46"/>
      <c r="K900" s="46"/>
      <c r="L900" s="47"/>
      <c r="M900" s="47"/>
      <c r="N900" s="54"/>
      <c r="O900" s="49"/>
      <c r="P900" s="50"/>
      <c r="Q900" s="51"/>
      <c r="R900" s="51"/>
      <c r="S900" s="51"/>
      <c r="T900" s="51"/>
      <c r="U900" s="55"/>
      <c r="V900" s="53" t="str">
        <f t="shared" si="84"/>
        <v/>
      </c>
      <c r="W900" s="44"/>
      <c r="X900" t="s">
        <v>28</v>
      </c>
    </row>
    <row r="901" spans="2:24">
      <c r="B901" s="31" t="str">
        <f t="shared" si="85"/>
        <v/>
      </c>
      <c r="C901" s="31" t="str">
        <f t="shared" si="86"/>
        <v/>
      </c>
      <c r="D901" s="31" t="str">
        <f t="shared" si="81"/>
        <v>Y</v>
      </c>
      <c r="E901" s="31">
        <f t="shared" si="82"/>
        <v>0</v>
      </c>
      <c r="F901" s="32" t="str">
        <f t="shared" si="83"/>
        <v/>
      </c>
      <c r="G901" s="33" t="str">
        <f ca="1">IF(OR(P901=$N$2,P901=$N$3),IF(F901=ReleaseProgress!$G$2,0,IF(F901&gt;ReleaseProgress!$G$2,1,-1)),"")</f>
        <v/>
      </c>
      <c r="H901" s="34" t="s">
        <v>959</v>
      </c>
      <c r="I901" s="45"/>
      <c r="J901" s="46"/>
      <c r="K901" s="46"/>
      <c r="L901" s="47"/>
      <c r="M901" s="47"/>
      <c r="N901" s="54"/>
      <c r="O901" s="49"/>
      <c r="P901" s="50"/>
      <c r="Q901" s="51"/>
      <c r="R901" s="51"/>
      <c r="S901" s="51"/>
      <c r="T901" s="51"/>
      <c r="U901" s="55"/>
      <c r="V901" s="53" t="str">
        <f t="shared" si="84"/>
        <v/>
      </c>
      <c r="W901" s="44"/>
      <c r="X901" t="s">
        <v>28</v>
      </c>
    </row>
    <row r="902" spans="2:24">
      <c r="B902" s="31" t="str">
        <f t="shared" si="85"/>
        <v/>
      </c>
      <c r="C902" s="31" t="str">
        <f t="shared" si="86"/>
        <v/>
      </c>
      <c r="D902" s="31" t="str">
        <f t="shared" si="81"/>
        <v>Y</v>
      </c>
      <c r="E902" s="31">
        <f t="shared" si="82"/>
        <v>0</v>
      </c>
      <c r="F902" s="32" t="str">
        <f t="shared" si="83"/>
        <v/>
      </c>
      <c r="G902" s="33" t="str">
        <f ca="1">IF(OR(P902=$N$2,P902=$N$3),IF(F902=ReleaseProgress!$G$2,0,IF(F902&gt;ReleaseProgress!$G$2,1,-1)),"")</f>
        <v/>
      </c>
      <c r="H902" s="34" t="s">
        <v>960</v>
      </c>
      <c r="I902" s="45"/>
      <c r="J902" s="46"/>
      <c r="K902" s="46"/>
      <c r="L902" s="47"/>
      <c r="M902" s="47"/>
      <c r="N902" s="54"/>
      <c r="O902" s="49"/>
      <c r="P902" s="50"/>
      <c r="Q902" s="51"/>
      <c r="R902" s="51"/>
      <c r="S902" s="51"/>
      <c r="T902" s="51"/>
      <c r="U902" s="55"/>
      <c r="V902" s="53" t="str">
        <f t="shared" si="84"/>
        <v/>
      </c>
      <c r="W902" s="44"/>
      <c r="X902" t="s">
        <v>28</v>
      </c>
    </row>
    <row r="903" spans="2:24">
      <c r="B903" s="31" t="str">
        <f t="shared" si="85"/>
        <v/>
      </c>
      <c r="C903" s="31" t="str">
        <f t="shared" si="86"/>
        <v/>
      </c>
      <c r="D903" s="31" t="str">
        <f t="shared" si="81"/>
        <v>Y</v>
      </c>
      <c r="E903" s="31">
        <f t="shared" si="82"/>
        <v>0</v>
      </c>
      <c r="F903" s="32" t="str">
        <f t="shared" si="83"/>
        <v/>
      </c>
      <c r="G903" s="33" t="str">
        <f ca="1">IF(OR(P903=$N$2,P903=$N$3),IF(F903=ReleaseProgress!$G$2,0,IF(F903&gt;ReleaseProgress!$G$2,1,-1)),"")</f>
        <v/>
      </c>
      <c r="H903" s="34" t="s">
        <v>961</v>
      </c>
      <c r="I903" s="45"/>
      <c r="J903" s="46"/>
      <c r="K903" s="46"/>
      <c r="L903" s="47"/>
      <c r="M903" s="47"/>
      <c r="N903" s="54"/>
      <c r="O903" s="49"/>
      <c r="P903" s="50"/>
      <c r="Q903" s="51"/>
      <c r="R903" s="51"/>
      <c r="S903" s="51"/>
      <c r="T903" s="51"/>
      <c r="U903" s="55"/>
      <c r="V903" s="53" t="str">
        <f t="shared" si="84"/>
        <v/>
      </c>
      <c r="W903" s="44"/>
      <c r="X903" t="s">
        <v>28</v>
      </c>
    </row>
    <row r="904" spans="2:24">
      <c r="B904" s="31" t="str">
        <f t="shared" si="85"/>
        <v/>
      </c>
      <c r="C904" s="31" t="str">
        <f t="shared" si="86"/>
        <v/>
      </c>
      <c r="D904" s="31" t="str">
        <f t="shared" si="81"/>
        <v>Y</v>
      </c>
      <c r="E904" s="31">
        <f t="shared" si="82"/>
        <v>0</v>
      </c>
      <c r="F904" s="32" t="str">
        <f t="shared" si="83"/>
        <v/>
      </c>
      <c r="G904" s="33" t="str">
        <f ca="1">IF(OR(P904=$N$2,P904=$N$3),IF(F904=ReleaseProgress!$G$2,0,IF(F904&gt;ReleaseProgress!$G$2,1,-1)),"")</f>
        <v/>
      </c>
      <c r="H904" s="34" t="s">
        <v>962</v>
      </c>
      <c r="I904" s="45"/>
      <c r="J904" s="46"/>
      <c r="K904" s="46"/>
      <c r="L904" s="47"/>
      <c r="M904" s="47"/>
      <c r="N904" s="54"/>
      <c r="O904" s="49"/>
      <c r="P904" s="50"/>
      <c r="Q904" s="51"/>
      <c r="R904" s="51"/>
      <c r="S904" s="51"/>
      <c r="T904" s="51"/>
      <c r="U904" s="55"/>
      <c r="V904" s="53" t="str">
        <f t="shared" si="84"/>
        <v/>
      </c>
      <c r="W904" s="44"/>
      <c r="X904" t="s">
        <v>28</v>
      </c>
    </row>
    <row r="905" spans="2:24">
      <c r="B905" s="31" t="str">
        <f t="shared" si="85"/>
        <v/>
      </c>
      <c r="C905" s="31" t="str">
        <f t="shared" si="86"/>
        <v/>
      </c>
      <c r="D905" s="31" t="str">
        <f t="shared" si="81"/>
        <v>Y</v>
      </c>
      <c r="E905" s="31">
        <f t="shared" si="82"/>
        <v>0</v>
      </c>
      <c r="F905" s="32" t="str">
        <f t="shared" si="83"/>
        <v/>
      </c>
      <c r="G905" s="33" t="str">
        <f ca="1">IF(OR(P905=$N$2,P905=$N$3),IF(F905=ReleaseProgress!$G$2,0,IF(F905&gt;ReleaseProgress!$G$2,1,-1)),"")</f>
        <v/>
      </c>
      <c r="H905" s="34" t="s">
        <v>963</v>
      </c>
      <c r="I905" s="45"/>
      <c r="J905" s="46"/>
      <c r="K905" s="46"/>
      <c r="L905" s="47"/>
      <c r="M905" s="47"/>
      <c r="N905" s="54"/>
      <c r="O905" s="49"/>
      <c r="P905" s="50"/>
      <c r="Q905" s="51"/>
      <c r="R905" s="51"/>
      <c r="S905" s="51"/>
      <c r="T905" s="51"/>
      <c r="U905" s="55"/>
      <c r="V905" s="53" t="str">
        <f t="shared" si="84"/>
        <v/>
      </c>
      <c r="W905" s="44"/>
      <c r="X905" t="s">
        <v>28</v>
      </c>
    </row>
    <row r="906" spans="2:24">
      <c r="B906" s="31" t="str">
        <f t="shared" si="85"/>
        <v/>
      </c>
      <c r="C906" s="31" t="str">
        <f t="shared" si="86"/>
        <v/>
      </c>
      <c r="D906" s="31" t="str">
        <f t="shared" si="81"/>
        <v>Y</v>
      </c>
      <c r="E906" s="31">
        <f t="shared" si="82"/>
        <v>0</v>
      </c>
      <c r="F906" s="32" t="str">
        <f t="shared" si="83"/>
        <v/>
      </c>
      <c r="G906" s="33" t="str">
        <f ca="1">IF(OR(P906=$N$2,P906=$N$3),IF(F906=ReleaseProgress!$G$2,0,IF(F906&gt;ReleaseProgress!$G$2,1,-1)),"")</f>
        <v/>
      </c>
      <c r="H906" s="34" t="s">
        <v>964</v>
      </c>
      <c r="I906" s="45"/>
      <c r="J906" s="46"/>
      <c r="K906" s="46"/>
      <c r="L906" s="47"/>
      <c r="M906" s="47"/>
      <c r="N906" s="54"/>
      <c r="O906" s="49"/>
      <c r="P906" s="50"/>
      <c r="Q906" s="51"/>
      <c r="R906" s="51"/>
      <c r="S906" s="51"/>
      <c r="T906" s="51"/>
      <c r="U906" s="55"/>
      <c r="V906" s="53" t="str">
        <f t="shared" si="84"/>
        <v/>
      </c>
      <c r="W906" s="44"/>
      <c r="X906" t="s">
        <v>28</v>
      </c>
    </row>
    <row r="907" spans="2:24">
      <c r="B907" s="31" t="str">
        <f t="shared" si="85"/>
        <v/>
      </c>
      <c r="C907" s="31" t="str">
        <f t="shared" si="86"/>
        <v/>
      </c>
      <c r="D907" s="31" t="str">
        <f t="shared" si="81"/>
        <v>Y</v>
      </c>
      <c r="E907" s="31">
        <f t="shared" si="82"/>
        <v>0</v>
      </c>
      <c r="F907" s="32" t="str">
        <f t="shared" si="83"/>
        <v/>
      </c>
      <c r="G907" s="33" t="str">
        <f ca="1">IF(OR(P907=$N$2,P907=$N$3),IF(F907=ReleaseProgress!$G$2,0,IF(F907&gt;ReleaseProgress!$G$2,1,-1)),"")</f>
        <v/>
      </c>
      <c r="H907" s="34" t="s">
        <v>965</v>
      </c>
      <c r="I907" s="45"/>
      <c r="J907" s="46"/>
      <c r="K907" s="46"/>
      <c r="L907" s="47"/>
      <c r="M907" s="47"/>
      <c r="N907" s="54"/>
      <c r="O907" s="49"/>
      <c r="P907" s="50"/>
      <c r="Q907" s="51"/>
      <c r="R907" s="51"/>
      <c r="S907" s="51"/>
      <c r="T907" s="51"/>
      <c r="U907" s="55"/>
      <c r="V907" s="53" t="str">
        <f t="shared" si="84"/>
        <v/>
      </c>
      <c r="W907" s="44"/>
      <c r="X907" t="s">
        <v>28</v>
      </c>
    </row>
    <row r="908" spans="2:24">
      <c r="B908" s="31" t="str">
        <f t="shared" si="85"/>
        <v/>
      </c>
      <c r="C908" s="31" t="str">
        <f t="shared" si="86"/>
        <v/>
      </c>
      <c r="D908" s="31" t="str">
        <f t="shared" ref="D908:D971" si="87">IF(OR(P908=Not_started,P908=In_progress),"N",IF(OR(P908=N_A,P908=Suspended,P908=Canceled),"","Y"))</f>
        <v>Y</v>
      </c>
      <c r="E908" s="31">
        <f t="shared" ref="E908:E971" si="88">IF(OR(P908=Not_started,P908=In_progress,P908=Applied,P908=Closed),1,0)</f>
        <v>0</v>
      </c>
      <c r="F908" s="32" t="str">
        <f t="shared" ref="F908:F971" si="89">IFERROR(IF(P908=Backlog,"",IF(O908="",B908,IF(WEEKNUM(O908)&lt;10,VALUE(CONCATENATE(YEAR(O908),"0",WEEKNUM(O908))),VALUE(CONCATENATE(YEAR(O908),WEEKNUM(O908)))))),"date? &gt;&gt;")</f>
        <v/>
      </c>
      <c r="G908" s="33" t="str">
        <f ca="1">IF(OR(P908=$N$2,P908=$N$3),IF(F908=ReleaseProgress!$G$2,0,IF(F908&gt;ReleaseProgress!$G$2,1,-1)),"")</f>
        <v/>
      </c>
      <c r="H908" s="34" t="s">
        <v>966</v>
      </c>
      <c r="I908" s="45"/>
      <c r="J908" s="46"/>
      <c r="K908" s="46"/>
      <c r="L908" s="47"/>
      <c r="M908" s="47"/>
      <c r="N908" s="54"/>
      <c r="O908" s="49"/>
      <c r="P908" s="50"/>
      <c r="Q908" s="51"/>
      <c r="R908" s="51"/>
      <c r="S908" s="51"/>
      <c r="T908" s="51"/>
      <c r="U908" s="55"/>
      <c r="V908" s="53" t="str">
        <f t="shared" ref="V908:V971" si="90">IF(ISERROR(VLOOKUP(K908,LB_PROJECTS,2,FALSE)),"",VLOOKUP(K908,LB_PROJECTS,2,FALSE))</f>
        <v/>
      </c>
      <c r="W908" s="44"/>
      <c r="X908" t="s">
        <v>28</v>
      </c>
    </row>
    <row r="909" spans="2:24">
      <c r="B909" s="31" t="str">
        <f t="shared" ref="B909:B972" si="91">IF(N909="","",IF(WEEKNUM(N909)&lt;10,VALUE(CONCATENATE(YEAR(N909),"0",WEEKNUM(N909))),VALUE(CONCATENATE(YEAR(N909),WEEKNUM(N909)))))</f>
        <v/>
      </c>
      <c r="C909" s="31" t="str">
        <f t="shared" ref="C909:C972" si="92">IF(Q909="","",IF(WEEKNUM(Q909)&lt;10,VALUE(CONCATENATE(YEAR(Q909),"0",WEEKNUM(Q909))),VALUE(CONCATENATE(YEAR(Q909),WEEKNUM(Q909)))))</f>
        <v/>
      </c>
      <c r="D909" s="31" t="str">
        <f t="shared" si="87"/>
        <v>Y</v>
      </c>
      <c r="E909" s="31">
        <f t="shared" si="88"/>
        <v>0</v>
      </c>
      <c r="F909" s="32" t="str">
        <f t="shared" si="89"/>
        <v/>
      </c>
      <c r="G909" s="33" t="str">
        <f ca="1">IF(OR(P909=$N$2,P909=$N$3),IF(F909=ReleaseProgress!$G$2,0,IF(F909&gt;ReleaseProgress!$G$2,1,-1)),"")</f>
        <v/>
      </c>
      <c r="H909" s="34" t="s">
        <v>967</v>
      </c>
      <c r="I909" s="45"/>
      <c r="J909" s="46"/>
      <c r="K909" s="46"/>
      <c r="L909" s="47"/>
      <c r="M909" s="47"/>
      <c r="N909" s="54"/>
      <c r="O909" s="49"/>
      <c r="P909" s="50"/>
      <c r="Q909" s="51"/>
      <c r="R909" s="51"/>
      <c r="S909" s="51"/>
      <c r="T909" s="51"/>
      <c r="U909" s="55"/>
      <c r="V909" s="53" t="str">
        <f t="shared" si="90"/>
        <v/>
      </c>
      <c r="W909" s="44"/>
      <c r="X909" t="s">
        <v>28</v>
      </c>
    </row>
    <row r="910" spans="2:24">
      <c r="B910" s="31" t="str">
        <f t="shared" si="91"/>
        <v/>
      </c>
      <c r="C910" s="31" t="str">
        <f t="shared" si="92"/>
        <v/>
      </c>
      <c r="D910" s="31" t="str">
        <f t="shared" si="87"/>
        <v>Y</v>
      </c>
      <c r="E910" s="31">
        <f t="shared" si="88"/>
        <v>0</v>
      </c>
      <c r="F910" s="32" t="str">
        <f t="shared" si="89"/>
        <v/>
      </c>
      <c r="G910" s="33" t="str">
        <f ca="1">IF(OR(P910=$N$2,P910=$N$3),IF(F910=ReleaseProgress!$G$2,0,IF(F910&gt;ReleaseProgress!$G$2,1,-1)),"")</f>
        <v/>
      </c>
      <c r="H910" s="34" t="s">
        <v>968</v>
      </c>
      <c r="I910" s="45"/>
      <c r="J910" s="46"/>
      <c r="K910" s="46"/>
      <c r="L910" s="47"/>
      <c r="M910" s="47"/>
      <c r="N910" s="54"/>
      <c r="O910" s="49"/>
      <c r="P910" s="50"/>
      <c r="Q910" s="51"/>
      <c r="R910" s="51"/>
      <c r="S910" s="51"/>
      <c r="T910" s="51"/>
      <c r="U910" s="55"/>
      <c r="V910" s="53" t="str">
        <f t="shared" si="90"/>
        <v/>
      </c>
      <c r="W910" s="44"/>
      <c r="X910" t="s">
        <v>28</v>
      </c>
    </row>
    <row r="911" spans="2:24">
      <c r="B911" s="31" t="str">
        <f t="shared" si="91"/>
        <v/>
      </c>
      <c r="C911" s="31" t="str">
        <f t="shared" si="92"/>
        <v/>
      </c>
      <c r="D911" s="31" t="str">
        <f t="shared" si="87"/>
        <v>Y</v>
      </c>
      <c r="E911" s="31">
        <f t="shared" si="88"/>
        <v>0</v>
      </c>
      <c r="F911" s="32" t="str">
        <f t="shared" si="89"/>
        <v/>
      </c>
      <c r="G911" s="33" t="str">
        <f ca="1">IF(OR(P911=$N$2,P911=$N$3),IF(F911=ReleaseProgress!$G$2,0,IF(F911&gt;ReleaseProgress!$G$2,1,-1)),"")</f>
        <v/>
      </c>
      <c r="H911" s="34" t="s">
        <v>969</v>
      </c>
      <c r="I911" s="45"/>
      <c r="J911" s="46"/>
      <c r="K911" s="46"/>
      <c r="L911" s="47"/>
      <c r="M911" s="47"/>
      <c r="N911" s="54"/>
      <c r="O911" s="49"/>
      <c r="P911" s="50"/>
      <c r="Q911" s="51"/>
      <c r="R911" s="51"/>
      <c r="S911" s="51"/>
      <c r="T911" s="51"/>
      <c r="U911" s="55"/>
      <c r="V911" s="53" t="str">
        <f t="shared" si="90"/>
        <v/>
      </c>
      <c r="W911" s="44"/>
      <c r="X911" t="s">
        <v>28</v>
      </c>
    </row>
    <row r="912" spans="2:24">
      <c r="B912" s="31" t="str">
        <f t="shared" si="91"/>
        <v/>
      </c>
      <c r="C912" s="31" t="str">
        <f t="shared" si="92"/>
        <v/>
      </c>
      <c r="D912" s="31" t="str">
        <f t="shared" si="87"/>
        <v>Y</v>
      </c>
      <c r="E912" s="31">
        <f t="shared" si="88"/>
        <v>0</v>
      </c>
      <c r="F912" s="32" t="str">
        <f t="shared" si="89"/>
        <v/>
      </c>
      <c r="G912" s="33" t="str">
        <f ca="1">IF(OR(P912=$N$2,P912=$N$3),IF(F912=ReleaseProgress!$G$2,0,IF(F912&gt;ReleaseProgress!$G$2,1,-1)),"")</f>
        <v/>
      </c>
      <c r="H912" s="34" t="s">
        <v>970</v>
      </c>
      <c r="I912" s="45"/>
      <c r="J912" s="46"/>
      <c r="K912" s="46"/>
      <c r="L912" s="47"/>
      <c r="M912" s="47"/>
      <c r="N912" s="54"/>
      <c r="O912" s="49"/>
      <c r="P912" s="50"/>
      <c r="Q912" s="51"/>
      <c r="R912" s="51"/>
      <c r="S912" s="51"/>
      <c r="T912" s="51"/>
      <c r="U912" s="55"/>
      <c r="V912" s="53" t="str">
        <f t="shared" si="90"/>
        <v/>
      </c>
      <c r="W912" s="44"/>
      <c r="X912" t="s">
        <v>28</v>
      </c>
    </row>
    <row r="913" spans="2:24">
      <c r="B913" s="31" t="str">
        <f t="shared" si="91"/>
        <v/>
      </c>
      <c r="C913" s="31" t="str">
        <f t="shared" si="92"/>
        <v/>
      </c>
      <c r="D913" s="31" t="str">
        <f t="shared" si="87"/>
        <v>Y</v>
      </c>
      <c r="E913" s="31">
        <f t="shared" si="88"/>
        <v>0</v>
      </c>
      <c r="F913" s="32" t="str">
        <f t="shared" si="89"/>
        <v/>
      </c>
      <c r="G913" s="33" t="str">
        <f ca="1">IF(OR(P913=$N$2,P913=$N$3),IF(F913=ReleaseProgress!$G$2,0,IF(F913&gt;ReleaseProgress!$G$2,1,-1)),"")</f>
        <v/>
      </c>
      <c r="H913" s="34" t="s">
        <v>971</v>
      </c>
      <c r="I913" s="45"/>
      <c r="J913" s="46"/>
      <c r="K913" s="46"/>
      <c r="L913" s="47"/>
      <c r="M913" s="47"/>
      <c r="N913" s="54"/>
      <c r="O913" s="49"/>
      <c r="P913" s="50"/>
      <c r="Q913" s="51"/>
      <c r="R913" s="51"/>
      <c r="S913" s="51"/>
      <c r="T913" s="51"/>
      <c r="U913" s="55"/>
      <c r="V913" s="53" t="str">
        <f t="shared" si="90"/>
        <v/>
      </c>
      <c r="W913" s="44"/>
      <c r="X913" t="s">
        <v>28</v>
      </c>
    </row>
    <row r="914" spans="2:24">
      <c r="B914" s="31" t="str">
        <f t="shared" si="91"/>
        <v/>
      </c>
      <c r="C914" s="31" t="str">
        <f t="shared" si="92"/>
        <v/>
      </c>
      <c r="D914" s="31" t="str">
        <f t="shared" si="87"/>
        <v>Y</v>
      </c>
      <c r="E914" s="31">
        <f t="shared" si="88"/>
        <v>0</v>
      </c>
      <c r="F914" s="32" t="str">
        <f t="shared" si="89"/>
        <v/>
      </c>
      <c r="G914" s="33" t="str">
        <f ca="1">IF(OR(P914=$N$2,P914=$N$3),IF(F914=ReleaseProgress!$G$2,0,IF(F914&gt;ReleaseProgress!$G$2,1,-1)),"")</f>
        <v/>
      </c>
      <c r="H914" s="34" t="s">
        <v>972</v>
      </c>
      <c r="I914" s="45"/>
      <c r="J914" s="46"/>
      <c r="K914" s="46"/>
      <c r="L914" s="47"/>
      <c r="M914" s="47"/>
      <c r="N914" s="54"/>
      <c r="O914" s="49"/>
      <c r="P914" s="50"/>
      <c r="Q914" s="51"/>
      <c r="R914" s="51"/>
      <c r="S914" s="51"/>
      <c r="T914" s="51"/>
      <c r="U914" s="55"/>
      <c r="V914" s="53" t="str">
        <f t="shared" si="90"/>
        <v/>
      </c>
      <c r="W914" s="44"/>
      <c r="X914" t="s">
        <v>28</v>
      </c>
    </row>
    <row r="915" spans="2:24">
      <c r="B915" s="31" t="str">
        <f t="shared" si="91"/>
        <v/>
      </c>
      <c r="C915" s="31" t="str">
        <f t="shared" si="92"/>
        <v/>
      </c>
      <c r="D915" s="31" t="str">
        <f t="shared" si="87"/>
        <v>Y</v>
      </c>
      <c r="E915" s="31">
        <f t="shared" si="88"/>
        <v>0</v>
      </c>
      <c r="F915" s="32" t="str">
        <f t="shared" si="89"/>
        <v/>
      </c>
      <c r="G915" s="33" t="str">
        <f ca="1">IF(OR(P915=$N$2,P915=$N$3),IF(F915=ReleaseProgress!$G$2,0,IF(F915&gt;ReleaseProgress!$G$2,1,-1)),"")</f>
        <v/>
      </c>
      <c r="H915" s="34" t="s">
        <v>973</v>
      </c>
      <c r="I915" s="45"/>
      <c r="J915" s="46"/>
      <c r="K915" s="46"/>
      <c r="L915" s="47"/>
      <c r="M915" s="47"/>
      <c r="N915" s="54"/>
      <c r="O915" s="49"/>
      <c r="P915" s="50"/>
      <c r="Q915" s="51"/>
      <c r="R915" s="51"/>
      <c r="S915" s="51"/>
      <c r="T915" s="51"/>
      <c r="U915" s="55"/>
      <c r="V915" s="53" t="str">
        <f t="shared" si="90"/>
        <v/>
      </c>
      <c r="W915" s="44"/>
      <c r="X915" t="s">
        <v>28</v>
      </c>
    </row>
    <row r="916" spans="2:24">
      <c r="B916" s="31" t="str">
        <f t="shared" si="91"/>
        <v/>
      </c>
      <c r="C916" s="31" t="str">
        <f t="shared" si="92"/>
        <v/>
      </c>
      <c r="D916" s="31" t="str">
        <f t="shared" si="87"/>
        <v>Y</v>
      </c>
      <c r="E916" s="31">
        <f t="shared" si="88"/>
        <v>0</v>
      </c>
      <c r="F916" s="32" t="str">
        <f t="shared" si="89"/>
        <v/>
      </c>
      <c r="G916" s="33" t="str">
        <f ca="1">IF(OR(P916=$N$2,P916=$N$3),IF(F916=ReleaseProgress!$G$2,0,IF(F916&gt;ReleaseProgress!$G$2,1,-1)),"")</f>
        <v/>
      </c>
      <c r="H916" s="34" t="s">
        <v>974</v>
      </c>
      <c r="I916" s="45"/>
      <c r="J916" s="46"/>
      <c r="K916" s="46"/>
      <c r="L916" s="47"/>
      <c r="M916" s="47"/>
      <c r="N916" s="54"/>
      <c r="O916" s="49"/>
      <c r="P916" s="50"/>
      <c r="Q916" s="51"/>
      <c r="R916" s="51"/>
      <c r="S916" s="51"/>
      <c r="T916" s="51"/>
      <c r="U916" s="55"/>
      <c r="V916" s="53" t="str">
        <f t="shared" si="90"/>
        <v/>
      </c>
      <c r="W916" s="44"/>
      <c r="X916" t="s">
        <v>28</v>
      </c>
    </row>
    <row r="917" spans="2:24">
      <c r="B917" s="31" t="str">
        <f t="shared" si="91"/>
        <v/>
      </c>
      <c r="C917" s="31" t="str">
        <f t="shared" si="92"/>
        <v/>
      </c>
      <c r="D917" s="31" t="str">
        <f t="shared" si="87"/>
        <v>Y</v>
      </c>
      <c r="E917" s="31">
        <f t="shared" si="88"/>
        <v>0</v>
      </c>
      <c r="F917" s="32" t="str">
        <f t="shared" si="89"/>
        <v/>
      </c>
      <c r="G917" s="33" t="str">
        <f ca="1">IF(OR(P917=$N$2,P917=$N$3),IF(F917=ReleaseProgress!$G$2,0,IF(F917&gt;ReleaseProgress!$G$2,1,-1)),"")</f>
        <v/>
      </c>
      <c r="H917" s="34" t="s">
        <v>975</v>
      </c>
      <c r="I917" s="45"/>
      <c r="J917" s="46"/>
      <c r="K917" s="46"/>
      <c r="L917" s="47"/>
      <c r="M917" s="47"/>
      <c r="N917" s="54"/>
      <c r="O917" s="49"/>
      <c r="P917" s="50"/>
      <c r="Q917" s="51"/>
      <c r="R917" s="51"/>
      <c r="S917" s="51"/>
      <c r="T917" s="51"/>
      <c r="U917" s="55"/>
      <c r="V917" s="53" t="str">
        <f t="shared" si="90"/>
        <v/>
      </c>
      <c r="W917" s="44"/>
      <c r="X917" t="s">
        <v>28</v>
      </c>
    </row>
    <row r="918" spans="2:24">
      <c r="B918" s="31" t="str">
        <f t="shared" si="91"/>
        <v/>
      </c>
      <c r="C918" s="31" t="str">
        <f t="shared" si="92"/>
        <v/>
      </c>
      <c r="D918" s="31" t="str">
        <f t="shared" si="87"/>
        <v>Y</v>
      </c>
      <c r="E918" s="31">
        <f t="shared" si="88"/>
        <v>0</v>
      </c>
      <c r="F918" s="32" t="str">
        <f t="shared" si="89"/>
        <v/>
      </c>
      <c r="G918" s="33" t="str">
        <f ca="1">IF(OR(P918=$N$2,P918=$N$3),IF(F918=ReleaseProgress!$G$2,0,IF(F918&gt;ReleaseProgress!$G$2,1,-1)),"")</f>
        <v/>
      </c>
      <c r="H918" s="34" t="s">
        <v>976</v>
      </c>
      <c r="I918" s="45"/>
      <c r="J918" s="46"/>
      <c r="K918" s="46"/>
      <c r="L918" s="47"/>
      <c r="M918" s="47"/>
      <c r="N918" s="54"/>
      <c r="O918" s="49"/>
      <c r="P918" s="50"/>
      <c r="Q918" s="51"/>
      <c r="R918" s="51"/>
      <c r="S918" s="51"/>
      <c r="T918" s="51"/>
      <c r="U918" s="55"/>
      <c r="V918" s="53" t="str">
        <f t="shared" si="90"/>
        <v/>
      </c>
      <c r="W918" s="44"/>
      <c r="X918" t="s">
        <v>28</v>
      </c>
    </row>
    <row r="919" spans="2:24">
      <c r="B919" s="31" t="str">
        <f t="shared" si="91"/>
        <v/>
      </c>
      <c r="C919" s="31" t="str">
        <f t="shared" si="92"/>
        <v/>
      </c>
      <c r="D919" s="31" t="str">
        <f t="shared" si="87"/>
        <v>Y</v>
      </c>
      <c r="E919" s="31">
        <f t="shared" si="88"/>
        <v>0</v>
      </c>
      <c r="F919" s="32" t="str">
        <f t="shared" si="89"/>
        <v/>
      </c>
      <c r="G919" s="33" t="str">
        <f ca="1">IF(OR(P919=$N$2,P919=$N$3),IF(F919=ReleaseProgress!$G$2,0,IF(F919&gt;ReleaseProgress!$G$2,1,-1)),"")</f>
        <v/>
      </c>
      <c r="H919" s="34" t="s">
        <v>977</v>
      </c>
      <c r="I919" s="45"/>
      <c r="J919" s="46"/>
      <c r="K919" s="46"/>
      <c r="L919" s="47"/>
      <c r="M919" s="47"/>
      <c r="N919" s="54"/>
      <c r="O919" s="49"/>
      <c r="P919" s="50"/>
      <c r="Q919" s="51"/>
      <c r="R919" s="51"/>
      <c r="S919" s="51"/>
      <c r="T919" s="51"/>
      <c r="U919" s="55"/>
      <c r="V919" s="53" t="str">
        <f t="shared" si="90"/>
        <v/>
      </c>
      <c r="W919" s="44"/>
      <c r="X919" t="s">
        <v>28</v>
      </c>
    </row>
    <row r="920" spans="2:24">
      <c r="B920" s="31" t="str">
        <f t="shared" si="91"/>
        <v/>
      </c>
      <c r="C920" s="31" t="str">
        <f t="shared" si="92"/>
        <v/>
      </c>
      <c r="D920" s="31" t="str">
        <f t="shared" si="87"/>
        <v>Y</v>
      </c>
      <c r="E920" s="31">
        <f t="shared" si="88"/>
        <v>0</v>
      </c>
      <c r="F920" s="32" t="str">
        <f t="shared" si="89"/>
        <v/>
      </c>
      <c r="G920" s="33" t="str">
        <f ca="1">IF(OR(P920=$N$2,P920=$N$3),IF(F920=ReleaseProgress!$G$2,0,IF(F920&gt;ReleaseProgress!$G$2,1,-1)),"")</f>
        <v/>
      </c>
      <c r="H920" s="34" t="s">
        <v>978</v>
      </c>
      <c r="I920" s="45"/>
      <c r="J920" s="46"/>
      <c r="K920" s="46"/>
      <c r="L920" s="47"/>
      <c r="M920" s="47"/>
      <c r="N920" s="54"/>
      <c r="O920" s="49"/>
      <c r="P920" s="50"/>
      <c r="Q920" s="51"/>
      <c r="R920" s="51"/>
      <c r="S920" s="51"/>
      <c r="T920" s="51"/>
      <c r="U920" s="55"/>
      <c r="V920" s="53" t="str">
        <f t="shared" si="90"/>
        <v/>
      </c>
      <c r="W920" s="44"/>
      <c r="X920" t="s">
        <v>28</v>
      </c>
    </row>
    <row r="921" spans="2:24">
      <c r="B921" s="31" t="str">
        <f t="shared" si="91"/>
        <v/>
      </c>
      <c r="C921" s="31" t="str">
        <f t="shared" si="92"/>
        <v/>
      </c>
      <c r="D921" s="31" t="str">
        <f t="shared" si="87"/>
        <v>Y</v>
      </c>
      <c r="E921" s="31">
        <f t="shared" si="88"/>
        <v>0</v>
      </c>
      <c r="F921" s="32" t="str">
        <f t="shared" si="89"/>
        <v/>
      </c>
      <c r="G921" s="33" t="str">
        <f ca="1">IF(OR(P921=$N$2,P921=$N$3),IF(F921=ReleaseProgress!$G$2,0,IF(F921&gt;ReleaseProgress!$G$2,1,-1)),"")</f>
        <v/>
      </c>
      <c r="H921" s="34" t="s">
        <v>979</v>
      </c>
      <c r="I921" s="45"/>
      <c r="J921" s="46"/>
      <c r="K921" s="46"/>
      <c r="L921" s="47"/>
      <c r="M921" s="47"/>
      <c r="N921" s="54"/>
      <c r="O921" s="49"/>
      <c r="P921" s="50"/>
      <c r="Q921" s="51"/>
      <c r="R921" s="51"/>
      <c r="S921" s="51"/>
      <c r="T921" s="51"/>
      <c r="U921" s="55"/>
      <c r="V921" s="53" t="str">
        <f t="shared" si="90"/>
        <v/>
      </c>
      <c r="W921" s="44"/>
      <c r="X921" t="s">
        <v>28</v>
      </c>
    </row>
    <row r="922" spans="2:24">
      <c r="B922" s="31" t="str">
        <f t="shared" si="91"/>
        <v/>
      </c>
      <c r="C922" s="31" t="str">
        <f t="shared" si="92"/>
        <v/>
      </c>
      <c r="D922" s="31" t="str">
        <f t="shared" si="87"/>
        <v>Y</v>
      </c>
      <c r="E922" s="31">
        <f t="shared" si="88"/>
        <v>0</v>
      </c>
      <c r="F922" s="32" t="str">
        <f t="shared" si="89"/>
        <v/>
      </c>
      <c r="G922" s="33" t="str">
        <f ca="1">IF(OR(P922=$N$2,P922=$N$3),IF(F922=ReleaseProgress!$G$2,0,IF(F922&gt;ReleaseProgress!$G$2,1,-1)),"")</f>
        <v/>
      </c>
      <c r="H922" s="34" t="s">
        <v>980</v>
      </c>
      <c r="I922" s="45"/>
      <c r="J922" s="46"/>
      <c r="K922" s="46"/>
      <c r="L922" s="47"/>
      <c r="M922" s="47"/>
      <c r="N922" s="54"/>
      <c r="O922" s="49"/>
      <c r="P922" s="50"/>
      <c r="Q922" s="51"/>
      <c r="R922" s="51"/>
      <c r="S922" s="51"/>
      <c r="T922" s="51"/>
      <c r="U922" s="55"/>
      <c r="V922" s="53" t="str">
        <f t="shared" si="90"/>
        <v/>
      </c>
      <c r="W922" s="44"/>
      <c r="X922" t="s">
        <v>28</v>
      </c>
    </row>
    <row r="923" spans="2:24">
      <c r="B923" s="31" t="str">
        <f t="shared" si="91"/>
        <v/>
      </c>
      <c r="C923" s="31" t="str">
        <f t="shared" si="92"/>
        <v/>
      </c>
      <c r="D923" s="31" t="str">
        <f t="shared" si="87"/>
        <v>Y</v>
      </c>
      <c r="E923" s="31">
        <f t="shared" si="88"/>
        <v>0</v>
      </c>
      <c r="F923" s="32" t="str">
        <f t="shared" si="89"/>
        <v/>
      </c>
      <c r="G923" s="33" t="str">
        <f ca="1">IF(OR(P923=$N$2,P923=$N$3),IF(F923=ReleaseProgress!$G$2,0,IF(F923&gt;ReleaseProgress!$G$2,1,-1)),"")</f>
        <v/>
      </c>
      <c r="H923" s="34" t="s">
        <v>981</v>
      </c>
      <c r="I923" s="45"/>
      <c r="J923" s="46"/>
      <c r="K923" s="46"/>
      <c r="L923" s="47"/>
      <c r="M923" s="47"/>
      <c r="N923" s="54"/>
      <c r="O923" s="49"/>
      <c r="P923" s="50"/>
      <c r="Q923" s="51"/>
      <c r="R923" s="51"/>
      <c r="S923" s="51"/>
      <c r="T923" s="51"/>
      <c r="U923" s="55"/>
      <c r="V923" s="53" t="str">
        <f t="shared" si="90"/>
        <v/>
      </c>
      <c r="W923" s="44"/>
      <c r="X923" t="s">
        <v>28</v>
      </c>
    </row>
    <row r="924" spans="2:24">
      <c r="B924" s="31" t="str">
        <f t="shared" si="91"/>
        <v/>
      </c>
      <c r="C924" s="31" t="str">
        <f t="shared" si="92"/>
        <v/>
      </c>
      <c r="D924" s="31" t="str">
        <f t="shared" si="87"/>
        <v>Y</v>
      </c>
      <c r="E924" s="31">
        <f t="shared" si="88"/>
        <v>0</v>
      </c>
      <c r="F924" s="32" t="str">
        <f t="shared" si="89"/>
        <v/>
      </c>
      <c r="G924" s="33" t="str">
        <f ca="1">IF(OR(P924=$N$2,P924=$N$3),IF(F924=ReleaseProgress!$G$2,0,IF(F924&gt;ReleaseProgress!$G$2,1,-1)),"")</f>
        <v/>
      </c>
      <c r="H924" s="34" t="s">
        <v>982</v>
      </c>
      <c r="I924" s="45"/>
      <c r="J924" s="46"/>
      <c r="K924" s="46"/>
      <c r="L924" s="47"/>
      <c r="M924" s="47"/>
      <c r="N924" s="54"/>
      <c r="O924" s="49"/>
      <c r="P924" s="50"/>
      <c r="Q924" s="51"/>
      <c r="R924" s="51"/>
      <c r="S924" s="51"/>
      <c r="T924" s="51"/>
      <c r="U924" s="55"/>
      <c r="V924" s="53" t="str">
        <f t="shared" si="90"/>
        <v/>
      </c>
      <c r="W924" s="44"/>
      <c r="X924" t="s">
        <v>28</v>
      </c>
    </row>
    <row r="925" spans="2:24">
      <c r="B925" s="31" t="str">
        <f t="shared" si="91"/>
        <v/>
      </c>
      <c r="C925" s="31" t="str">
        <f t="shared" si="92"/>
        <v/>
      </c>
      <c r="D925" s="31" t="str">
        <f t="shared" si="87"/>
        <v>Y</v>
      </c>
      <c r="E925" s="31">
        <f t="shared" si="88"/>
        <v>0</v>
      </c>
      <c r="F925" s="32" t="str">
        <f t="shared" si="89"/>
        <v/>
      </c>
      <c r="G925" s="33" t="str">
        <f ca="1">IF(OR(P925=$N$2,P925=$N$3),IF(F925=ReleaseProgress!$G$2,0,IF(F925&gt;ReleaseProgress!$G$2,1,-1)),"")</f>
        <v/>
      </c>
      <c r="H925" s="34" t="s">
        <v>983</v>
      </c>
      <c r="I925" s="45"/>
      <c r="J925" s="46"/>
      <c r="K925" s="46"/>
      <c r="L925" s="47"/>
      <c r="M925" s="47"/>
      <c r="N925" s="54"/>
      <c r="O925" s="49"/>
      <c r="P925" s="50"/>
      <c r="Q925" s="51"/>
      <c r="R925" s="51"/>
      <c r="S925" s="51"/>
      <c r="T925" s="51"/>
      <c r="U925" s="55"/>
      <c r="V925" s="53" t="str">
        <f t="shared" si="90"/>
        <v/>
      </c>
      <c r="W925" s="44"/>
      <c r="X925" t="s">
        <v>28</v>
      </c>
    </row>
    <row r="926" spans="2:24">
      <c r="B926" s="31" t="str">
        <f t="shared" si="91"/>
        <v/>
      </c>
      <c r="C926" s="31" t="str">
        <f t="shared" si="92"/>
        <v/>
      </c>
      <c r="D926" s="31" t="str">
        <f t="shared" si="87"/>
        <v>Y</v>
      </c>
      <c r="E926" s="31">
        <f t="shared" si="88"/>
        <v>0</v>
      </c>
      <c r="F926" s="32" t="str">
        <f t="shared" si="89"/>
        <v/>
      </c>
      <c r="G926" s="33" t="str">
        <f ca="1">IF(OR(P926=$N$2,P926=$N$3),IF(F926=ReleaseProgress!$G$2,0,IF(F926&gt;ReleaseProgress!$G$2,1,-1)),"")</f>
        <v/>
      </c>
      <c r="H926" s="34" t="s">
        <v>984</v>
      </c>
      <c r="I926" s="45"/>
      <c r="J926" s="46"/>
      <c r="K926" s="46"/>
      <c r="L926" s="47"/>
      <c r="M926" s="47"/>
      <c r="N926" s="54"/>
      <c r="O926" s="49"/>
      <c r="P926" s="50"/>
      <c r="Q926" s="51"/>
      <c r="R926" s="51"/>
      <c r="S926" s="51"/>
      <c r="T926" s="51"/>
      <c r="U926" s="55"/>
      <c r="V926" s="53" t="str">
        <f t="shared" si="90"/>
        <v/>
      </c>
      <c r="W926" s="44"/>
      <c r="X926" t="s">
        <v>28</v>
      </c>
    </row>
    <row r="927" spans="2:24">
      <c r="B927" s="31" t="str">
        <f t="shared" si="91"/>
        <v/>
      </c>
      <c r="C927" s="31" t="str">
        <f t="shared" si="92"/>
        <v/>
      </c>
      <c r="D927" s="31" t="str">
        <f t="shared" si="87"/>
        <v>Y</v>
      </c>
      <c r="E927" s="31">
        <f t="shared" si="88"/>
        <v>0</v>
      </c>
      <c r="F927" s="32" t="str">
        <f t="shared" si="89"/>
        <v/>
      </c>
      <c r="G927" s="33" t="str">
        <f ca="1">IF(OR(P927=$N$2,P927=$N$3),IF(F927=ReleaseProgress!$G$2,0,IF(F927&gt;ReleaseProgress!$G$2,1,-1)),"")</f>
        <v/>
      </c>
      <c r="H927" s="34" t="s">
        <v>985</v>
      </c>
      <c r="I927" s="45"/>
      <c r="J927" s="46"/>
      <c r="K927" s="46"/>
      <c r="L927" s="47"/>
      <c r="M927" s="47"/>
      <c r="N927" s="54"/>
      <c r="O927" s="49"/>
      <c r="P927" s="50"/>
      <c r="Q927" s="51"/>
      <c r="R927" s="51"/>
      <c r="S927" s="51"/>
      <c r="T927" s="51"/>
      <c r="U927" s="55"/>
      <c r="V927" s="53" t="str">
        <f t="shared" si="90"/>
        <v/>
      </c>
      <c r="W927" s="44"/>
      <c r="X927" t="s">
        <v>28</v>
      </c>
    </row>
    <row r="928" spans="2:24">
      <c r="B928" s="31" t="str">
        <f t="shared" si="91"/>
        <v/>
      </c>
      <c r="C928" s="31" t="str">
        <f t="shared" si="92"/>
        <v/>
      </c>
      <c r="D928" s="31" t="str">
        <f t="shared" si="87"/>
        <v>Y</v>
      </c>
      <c r="E928" s="31">
        <f t="shared" si="88"/>
        <v>0</v>
      </c>
      <c r="F928" s="32" t="str">
        <f t="shared" si="89"/>
        <v/>
      </c>
      <c r="G928" s="33" t="str">
        <f ca="1">IF(OR(P928=$N$2,P928=$N$3),IF(F928=ReleaseProgress!$G$2,0,IF(F928&gt;ReleaseProgress!$G$2,1,-1)),"")</f>
        <v/>
      </c>
      <c r="H928" s="34" t="s">
        <v>986</v>
      </c>
      <c r="I928" s="45"/>
      <c r="J928" s="46"/>
      <c r="K928" s="46"/>
      <c r="L928" s="47"/>
      <c r="M928" s="47"/>
      <c r="N928" s="54"/>
      <c r="O928" s="49"/>
      <c r="P928" s="50"/>
      <c r="Q928" s="51"/>
      <c r="R928" s="51"/>
      <c r="S928" s="51"/>
      <c r="T928" s="51"/>
      <c r="U928" s="55"/>
      <c r="V928" s="53" t="str">
        <f t="shared" si="90"/>
        <v/>
      </c>
      <c r="W928" s="44"/>
      <c r="X928" t="s">
        <v>28</v>
      </c>
    </row>
    <row r="929" spans="2:24">
      <c r="B929" s="31" t="str">
        <f t="shared" si="91"/>
        <v/>
      </c>
      <c r="C929" s="31" t="str">
        <f t="shared" si="92"/>
        <v/>
      </c>
      <c r="D929" s="31" t="str">
        <f t="shared" si="87"/>
        <v>Y</v>
      </c>
      <c r="E929" s="31">
        <f t="shared" si="88"/>
        <v>0</v>
      </c>
      <c r="F929" s="32" t="str">
        <f t="shared" si="89"/>
        <v/>
      </c>
      <c r="G929" s="33" t="str">
        <f ca="1">IF(OR(P929=$N$2,P929=$N$3),IF(F929=ReleaseProgress!$G$2,0,IF(F929&gt;ReleaseProgress!$G$2,1,-1)),"")</f>
        <v/>
      </c>
      <c r="H929" s="34" t="s">
        <v>987</v>
      </c>
      <c r="I929" s="45"/>
      <c r="J929" s="46"/>
      <c r="K929" s="46"/>
      <c r="L929" s="47"/>
      <c r="M929" s="47"/>
      <c r="N929" s="54"/>
      <c r="O929" s="49"/>
      <c r="P929" s="50"/>
      <c r="Q929" s="51"/>
      <c r="R929" s="51"/>
      <c r="S929" s="51"/>
      <c r="T929" s="51"/>
      <c r="U929" s="55"/>
      <c r="V929" s="53" t="str">
        <f t="shared" si="90"/>
        <v/>
      </c>
      <c r="W929" s="44"/>
      <c r="X929" t="s">
        <v>28</v>
      </c>
    </row>
    <row r="930" spans="2:24">
      <c r="B930" s="31" t="str">
        <f t="shared" si="91"/>
        <v/>
      </c>
      <c r="C930" s="31" t="str">
        <f t="shared" si="92"/>
        <v/>
      </c>
      <c r="D930" s="31" t="str">
        <f t="shared" si="87"/>
        <v>Y</v>
      </c>
      <c r="E930" s="31">
        <f t="shared" si="88"/>
        <v>0</v>
      </c>
      <c r="F930" s="32" t="str">
        <f t="shared" si="89"/>
        <v/>
      </c>
      <c r="G930" s="33" t="str">
        <f ca="1">IF(OR(P930=$N$2,P930=$N$3),IF(F930=ReleaseProgress!$G$2,0,IF(F930&gt;ReleaseProgress!$G$2,1,-1)),"")</f>
        <v/>
      </c>
      <c r="H930" s="34" t="s">
        <v>988</v>
      </c>
      <c r="I930" s="45"/>
      <c r="J930" s="46"/>
      <c r="K930" s="46"/>
      <c r="L930" s="47"/>
      <c r="M930" s="47"/>
      <c r="N930" s="54"/>
      <c r="O930" s="49"/>
      <c r="P930" s="50"/>
      <c r="Q930" s="51"/>
      <c r="R930" s="51"/>
      <c r="S930" s="51"/>
      <c r="T930" s="51"/>
      <c r="U930" s="55"/>
      <c r="V930" s="53" t="str">
        <f t="shared" si="90"/>
        <v/>
      </c>
      <c r="W930" s="44"/>
      <c r="X930" t="s">
        <v>28</v>
      </c>
    </row>
    <row r="931" spans="2:24">
      <c r="B931" s="31" t="str">
        <f t="shared" si="91"/>
        <v/>
      </c>
      <c r="C931" s="31" t="str">
        <f t="shared" si="92"/>
        <v/>
      </c>
      <c r="D931" s="31" t="str">
        <f t="shared" si="87"/>
        <v>Y</v>
      </c>
      <c r="E931" s="31">
        <f t="shared" si="88"/>
        <v>0</v>
      </c>
      <c r="F931" s="32" t="str">
        <f t="shared" si="89"/>
        <v/>
      </c>
      <c r="G931" s="33" t="str">
        <f ca="1">IF(OR(P931=$N$2,P931=$N$3),IF(F931=ReleaseProgress!$G$2,0,IF(F931&gt;ReleaseProgress!$G$2,1,-1)),"")</f>
        <v/>
      </c>
      <c r="H931" s="34" t="s">
        <v>989</v>
      </c>
      <c r="I931" s="45"/>
      <c r="J931" s="46"/>
      <c r="K931" s="46"/>
      <c r="L931" s="47"/>
      <c r="M931" s="47"/>
      <c r="N931" s="54"/>
      <c r="O931" s="49"/>
      <c r="P931" s="50"/>
      <c r="Q931" s="51"/>
      <c r="R931" s="51"/>
      <c r="S931" s="51"/>
      <c r="T931" s="51"/>
      <c r="U931" s="55"/>
      <c r="V931" s="53" t="str">
        <f t="shared" si="90"/>
        <v/>
      </c>
      <c r="W931" s="44"/>
      <c r="X931" t="s">
        <v>28</v>
      </c>
    </row>
    <row r="932" spans="2:24">
      <c r="B932" s="31" t="str">
        <f t="shared" si="91"/>
        <v/>
      </c>
      <c r="C932" s="31" t="str">
        <f t="shared" si="92"/>
        <v/>
      </c>
      <c r="D932" s="31" t="str">
        <f t="shared" si="87"/>
        <v>Y</v>
      </c>
      <c r="E932" s="31">
        <f t="shared" si="88"/>
        <v>0</v>
      </c>
      <c r="F932" s="32" t="str">
        <f t="shared" si="89"/>
        <v/>
      </c>
      <c r="G932" s="33" t="str">
        <f ca="1">IF(OR(P932=$N$2,P932=$N$3),IF(F932=ReleaseProgress!$G$2,0,IF(F932&gt;ReleaseProgress!$G$2,1,-1)),"")</f>
        <v/>
      </c>
      <c r="H932" s="34" t="s">
        <v>990</v>
      </c>
      <c r="I932" s="45"/>
      <c r="J932" s="46"/>
      <c r="K932" s="46"/>
      <c r="L932" s="47"/>
      <c r="M932" s="47"/>
      <c r="N932" s="54"/>
      <c r="O932" s="49"/>
      <c r="P932" s="50"/>
      <c r="Q932" s="51"/>
      <c r="R932" s="51"/>
      <c r="S932" s="51"/>
      <c r="T932" s="51"/>
      <c r="U932" s="55"/>
      <c r="V932" s="53" t="str">
        <f t="shared" si="90"/>
        <v/>
      </c>
      <c r="W932" s="44"/>
      <c r="X932" t="s">
        <v>28</v>
      </c>
    </row>
    <row r="933" spans="2:24">
      <c r="B933" s="31" t="str">
        <f t="shared" si="91"/>
        <v/>
      </c>
      <c r="C933" s="31" t="str">
        <f t="shared" si="92"/>
        <v/>
      </c>
      <c r="D933" s="31" t="str">
        <f t="shared" si="87"/>
        <v>Y</v>
      </c>
      <c r="E933" s="31">
        <f t="shared" si="88"/>
        <v>0</v>
      </c>
      <c r="F933" s="32" t="str">
        <f t="shared" si="89"/>
        <v/>
      </c>
      <c r="G933" s="33" t="str">
        <f ca="1">IF(OR(P933=$N$2,P933=$N$3),IF(F933=ReleaseProgress!$G$2,0,IF(F933&gt;ReleaseProgress!$G$2,1,-1)),"")</f>
        <v/>
      </c>
      <c r="H933" s="34" t="s">
        <v>991</v>
      </c>
      <c r="I933" s="45"/>
      <c r="J933" s="46"/>
      <c r="K933" s="46"/>
      <c r="L933" s="47"/>
      <c r="M933" s="47"/>
      <c r="N933" s="54"/>
      <c r="O933" s="49"/>
      <c r="P933" s="50"/>
      <c r="Q933" s="51"/>
      <c r="R933" s="51"/>
      <c r="S933" s="51"/>
      <c r="T933" s="51"/>
      <c r="U933" s="55"/>
      <c r="V933" s="53" t="str">
        <f t="shared" si="90"/>
        <v/>
      </c>
      <c r="W933" s="44"/>
      <c r="X933" t="s">
        <v>28</v>
      </c>
    </row>
    <row r="934" spans="2:24">
      <c r="B934" s="31" t="str">
        <f t="shared" si="91"/>
        <v/>
      </c>
      <c r="C934" s="31" t="str">
        <f t="shared" si="92"/>
        <v/>
      </c>
      <c r="D934" s="31" t="str">
        <f t="shared" si="87"/>
        <v>Y</v>
      </c>
      <c r="E934" s="31">
        <f t="shared" si="88"/>
        <v>0</v>
      </c>
      <c r="F934" s="32" t="str">
        <f t="shared" si="89"/>
        <v/>
      </c>
      <c r="G934" s="33" t="str">
        <f ca="1">IF(OR(P934=$N$2,P934=$N$3),IF(F934=ReleaseProgress!$G$2,0,IF(F934&gt;ReleaseProgress!$G$2,1,-1)),"")</f>
        <v/>
      </c>
      <c r="H934" s="34" t="s">
        <v>992</v>
      </c>
      <c r="I934" s="45"/>
      <c r="J934" s="46"/>
      <c r="K934" s="46"/>
      <c r="L934" s="47"/>
      <c r="M934" s="47"/>
      <c r="N934" s="54"/>
      <c r="O934" s="49"/>
      <c r="P934" s="50"/>
      <c r="Q934" s="51"/>
      <c r="R934" s="51"/>
      <c r="S934" s="51"/>
      <c r="T934" s="51"/>
      <c r="U934" s="55"/>
      <c r="V934" s="53" t="str">
        <f t="shared" si="90"/>
        <v/>
      </c>
      <c r="W934" s="44"/>
      <c r="X934" t="s">
        <v>28</v>
      </c>
    </row>
    <row r="935" spans="2:24">
      <c r="B935" s="31" t="str">
        <f t="shared" si="91"/>
        <v/>
      </c>
      <c r="C935" s="31" t="str">
        <f t="shared" si="92"/>
        <v/>
      </c>
      <c r="D935" s="31" t="str">
        <f t="shared" si="87"/>
        <v>Y</v>
      </c>
      <c r="E935" s="31">
        <f t="shared" si="88"/>
        <v>0</v>
      </c>
      <c r="F935" s="32" t="str">
        <f t="shared" si="89"/>
        <v/>
      </c>
      <c r="G935" s="33" t="str">
        <f ca="1">IF(OR(P935=$N$2,P935=$N$3),IF(F935=ReleaseProgress!$G$2,0,IF(F935&gt;ReleaseProgress!$G$2,1,-1)),"")</f>
        <v/>
      </c>
      <c r="H935" s="34" t="s">
        <v>993</v>
      </c>
      <c r="I935" s="45"/>
      <c r="J935" s="46"/>
      <c r="K935" s="46"/>
      <c r="L935" s="47"/>
      <c r="M935" s="47"/>
      <c r="N935" s="54"/>
      <c r="O935" s="49"/>
      <c r="P935" s="50"/>
      <c r="Q935" s="51"/>
      <c r="R935" s="51"/>
      <c r="S935" s="51"/>
      <c r="T935" s="51"/>
      <c r="U935" s="55"/>
      <c r="V935" s="53" t="str">
        <f t="shared" si="90"/>
        <v/>
      </c>
      <c r="W935" s="44"/>
      <c r="X935" t="s">
        <v>28</v>
      </c>
    </row>
    <row r="936" spans="2:24">
      <c r="B936" s="31" t="str">
        <f t="shared" si="91"/>
        <v/>
      </c>
      <c r="C936" s="31" t="str">
        <f t="shared" si="92"/>
        <v/>
      </c>
      <c r="D936" s="31" t="str">
        <f t="shared" si="87"/>
        <v>Y</v>
      </c>
      <c r="E936" s="31">
        <f t="shared" si="88"/>
        <v>0</v>
      </c>
      <c r="F936" s="32" t="str">
        <f t="shared" si="89"/>
        <v/>
      </c>
      <c r="G936" s="33" t="str">
        <f ca="1">IF(OR(P936=$N$2,P936=$N$3),IF(F936=ReleaseProgress!$G$2,0,IF(F936&gt;ReleaseProgress!$G$2,1,-1)),"")</f>
        <v/>
      </c>
      <c r="H936" s="34" t="s">
        <v>994</v>
      </c>
      <c r="I936" s="45"/>
      <c r="J936" s="46"/>
      <c r="K936" s="46"/>
      <c r="L936" s="47"/>
      <c r="M936" s="47"/>
      <c r="N936" s="54"/>
      <c r="O936" s="49"/>
      <c r="P936" s="50"/>
      <c r="Q936" s="51"/>
      <c r="R936" s="51"/>
      <c r="S936" s="51"/>
      <c r="T936" s="51"/>
      <c r="U936" s="55"/>
      <c r="V936" s="53" t="str">
        <f t="shared" si="90"/>
        <v/>
      </c>
      <c r="W936" s="44"/>
      <c r="X936" t="s">
        <v>28</v>
      </c>
    </row>
    <row r="937" spans="2:24">
      <c r="B937" s="31" t="str">
        <f t="shared" si="91"/>
        <v/>
      </c>
      <c r="C937" s="31" t="str">
        <f t="shared" si="92"/>
        <v/>
      </c>
      <c r="D937" s="31" t="str">
        <f t="shared" si="87"/>
        <v>Y</v>
      </c>
      <c r="E937" s="31">
        <f t="shared" si="88"/>
        <v>0</v>
      </c>
      <c r="F937" s="32" t="str">
        <f t="shared" si="89"/>
        <v/>
      </c>
      <c r="G937" s="33" t="str">
        <f ca="1">IF(OR(P937=$N$2,P937=$N$3),IF(F937=ReleaseProgress!$G$2,0,IF(F937&gt;ReleaseProgress!$G$2,1,-1)),"")</f>
        <v/>
      </c>
      <c r="H937" s="34" t="s">
        <v>995</v>
      </c>
      <c r="I937" s="45"/>
      <c r="J937" s="46"/>
      <c r="K937" s="46"/>
      <c r="L937" s="47"/>
      <c r="M937" s="47"/>
      <c r="N937" s="54"/>
      <c r="O937" s="49"/>
      <c r="P937" s="50"/>
      <c r="Q937" s="51"/>
      <c r="R937" s="51"/>
      <c r="S937" s="51"/>
      <c r="T937" s="51"/>
      <c r="U937" s="55"/>
      <c r="V937" s="53" t="str">
        <f t="shared" si="90"/>
        <v/>
      </c>
      <c r="W937" s="44"/>
      <c r="X937" t="s">
        <v>28</v>
      </c>
    </row>
    <row r="938" spans="2:24">
      <c r="B938" s="31" t="str">
        <f t="shared" si="91"/>
        <v/>
      </c>
      <c r="C938" s="31" t="str">
        <f t="shared" si="92"/>
        <v/>
      </c>
      <c r="D938" s="31" t="str">
        <f t="shared" si="87"/>
        <v>Y</v>
      </c>
      <c r="E938" s="31">
        <f t="shared" si="88"/>
        <v>0</v>
      </c>
      <c r="F938" s="32" t="str">
        <f t="shared" si="89"/>
        <v/>
      </c>
      <c r="G938" s="33" t="str">
        <f ca="1">IF(OR(P938=$N$2,P938=$N$3),IF(F938=ReleaseProgress!$G$2,0,IF(F938&gt;ReleaseProgress!$G$2,1,-1)),"")</f>
        <v/>
      </c>
      <c r="H938" s="34" t="s">
        <v>996</v>
      </c>
      <c r="I938" s="45"/>
      <c r="J938" s="46"/>
      <c r="K938" s="46"/>
      <c r="L938" s="47"/>
      <c r="M938" s="47"/>
      <c r="N938" s="54"/>
      <c r="O938" s="49"/>
      <c r="P938" s="50"/>
      <c r="Q938" s="51"/>
      <c r="R938" s="51"/>
      <c r="S938" s="51"/>
      <c r="T938" s="51"/>
      <c r="U938" s="55"/>
      <c r="V938" s="53" t="str">
        <f t="shared" si="90"/>
        <v/>
      </c>
      <c r="W938" s="44"/>
      <c r="X938" t="s">
        <v>28</v>
      </c>
    </row>
    <row r="939" spans="2:24">
      <c r="B939" s="31" t="str">
        <f t="shared" si="91"/>
        <v/>
      </c>
      <c r="C939" s="31" t="str">
        <f t="shared" si="92"/>
        <v/>
      </c>
      <c r="D939" s="31" t="str">
        <f t="shared" si="87"/>
        <v>Y</v>
      </c>
      <c r="E939" s="31">
        <f t="shared" si="88"/>
        <v>0</v>
      </c>
      <c r="F939" s="32" t="str">
        <f t="shared" si="89"/>
        <v/>
      </c>
      <c r="G939" s="33" t="str">
        <f ca="1">IF(OR(P939=$N$2,P939=$N$3),IF(F939=ReleaseProgress!$G$2,0,IF(F939&gt;ReleaseProgress!$G$2,1,-1)),"")</f>
        <v/>
      </c>
      <c r="H939" s="34" t="s">
        <v>997</v>
      </c>
      <c r="I939" s="45"/>
      <c r="J939" s="46"/>
      <c r="K939" s="46"/>
      <c r="L939" s="47"/>
      <c r="M939" s="47"/>
      <c r="N939" s="54"/>
      <c r="O939" s="49"/>
      <c r="P939" s="50"/>
      <c r="Q939" s="51"/>
      <c r="R939" s="51"/>
      <c r="S939" s="51"/>
      <c r="T939" s="51"/>
      <c r="U939" s="55"/>
      <c r="V939" s="53" t="str">
        <f t="shared" si="90"/>
        <v/>
      </c>
      <c r="W939" s="44"/>
      <c r="X939" t="s">
        <v>28</v>
      </c>
    </row>
    <row r="940" spans="2:24">
      <c r="B940" s="31" t="str">
        <f t="shared" si="91"/>
        <v/>
      </c>
      <c r="C940" s="31" t="str">
        <f t="shared" si="92"/>
        <v/>
      </c>
      <c r="D940" s="31" t="str">
        <f t="shared" si="87"/>
        <v>Y</v>
      </c>
      <c r="E940" s="31">
        <f t="shared" si="88"/>
        <v>0</v>
      </c>
      <c r="F940" s="32" t="str">
        <f t="shared" si="89"/>
        <v/>
      </c>
      <c r="G940" s="33" t="str">
        <f ca="1">IF(OR(P940=$N$2,P940=$N$3),IF(F940=ReleaseProgress!$G$2,0,IF(F940&gt;ReleaseProgress!$G$2,1,-1)),"")</f>
        <v/>
      </c>
      <c r="H940" s="34" t="s">
        <v>998</v>
      </c>
      <c r="I940" s="45"/>
      <c r="J940" s="46"/>
      <c r="K940" s="46"/>
      <c r="L940" s="47"/>
      <c r="M940" s="47"/>
      <c r="N940" s="54"/>
      <c r="O940" s="49"/>
      <c r="P940" s="50"/>
      <c r="Q940" s="51"/>
      <c r="R940" s="51"/>
      <c r="S940" s="51"/>
      <c r="T940" s="51"/>
      <c r="U940" s="55"/>
      <c r="V940" s="53" t="str">
        <f t="shared" si="90"/>
        <v/>
      </c>
      <c r="W940" s="44"/>
      <c r="X940" t="s">
        <v>28</v>
      </c>
    </row>
    <row r="941" spans="2:24">
      <c r="B941" s="31" t="str">
        <f t="shared" si="91"/>
        <v/>
      </c>
      <c r="C941" s="31" t="str">
        <f t="shared" si="92"/>
        <v/>
      </c>
      <c r="D941" s="31" t="str">
        <f t="shared" si="87"/>
        <v>Y</v>
      </c>
      <c r="E941" s="31">
        <f t="shared" si="88"/>
        <v>0</v>
      </c>
      <c r="F941" s="32" t="str">
        <f t="shared" si="89"/>
        <v/>
      </c>
      <c r="G941" s="33" t="str">
        <f ca="1">IF(OR(P941=$N$2,P941=$N$3),IF(F941=ReleaseProgress!$G$2,0,IF(F941&gt;ReleaseProgress!$G$2,1,-1)),"")</f>
        <v/>
      </c>
      <c r="H941" s="34" t="s">
        <v>999</v>
      </c>
      <c r="I941" s="45"/>
      <c r="J941" s="46"/>
      <c r="K941" s="46"/>
      <c r="L941" s="47"/>
      <c r="M941" s="47"/>
      <c r="N941" s="54"/>
      <c r="O941" s="49"/>
      <c r="P941" s="50"/>
      <c r="Q941" s="51"/>
      <c r="R941" s="51"/>
      <c r="S941" s="51"/>
      <c r="T941" s="51"/>
      <c r="U941" s="55"/>
      <c r="V941" s="53" t="str">
        <f t="shared" si="90"/>
        <v/>
      </c>
      <c r="W941" s="44"/>
      <c r="X941" t="s">
        <v>28</v>
      </c>
    </row>
    <row r="942" spans="2:24">
      <c r="B942" s="31" t="str">
        <f t="shared" si="91"/>
        <v/>
      </c>
      <c r="C942" s="31" t="str">
        <f t="shared" si="92"/>
        <v/>
      </c>
      <c r="D942" s="31" t="str">
        <f t="shared" si="87"/>
        <v>Y</v>
      </c>
      <c r="E942" s="31">
        <f t="shared" si="88"/>
        <v>0</v>
      </c>
      <c r="F942" s="32" t="str">
        <f t="shared" si="89"/>
        <v/>
      </c>
      <c r="G942" s="33" t="str">
        <f ca="1">IF(OR(P942=$N$2,P942=$N$3),IF(F942=ReleaseProgress!$G$2,0,IF(F942&gt;ReleaseProgress!$G$2,1,-1)),"")</f>
        <v/>
      </c>
      <c r="H942" s="34" t="s">
        <v>1000</v>
      </c>
      <c r="I942" s="45"/>
      <c r="J942" s="46"/>
      <c r="K942" s="46"/>
      <c r="L942" s="47"/>
      <c r="M942" s="47"/>
      <c r="N942" s="54"/>
      <c r="O942" s="49"/>
      <c r="P942" s="50"/>
      <c r="Q942" s="51"/>
      <c r="R942" s="51"/>
      <c r="S942" s="51"/>
      <c r="T942" s="51"/>
      <c r="U942" s="55"/>
      <c r="V942" s="53" t="str">
        <f t="shared" si="90"/>
        <v/>
      </c>
      <c r="W942" s="44"/>
      <c r="X942" t="s">
        <v>28</v>
      </c>
    </row>
    <row r="943" spans="2:24">
      <c r="B943" s="31" t="str">
        <f t="shared" si="91"/>
        <v/>
      </c>
      <c r="C943" s="31" t="str">
        <f t="shared" si="92"/>
        <v/>
      </c>
      <c r="D943" s="31" t="str">
        <f t="shared" si="87"/>
        <v>Y</v>
      </c>
      <c r="E943" s="31">
        <f t="shared" si="88"/>
        <v>0</v>
      </c>
      <c r="F943" s="32" t="str">
        <f t="shared" si="89"/>
        <v/>
      </c>
      <c r="G943" s="33" t="str">
        <f ca="1">IF(OR(P943=$N$2,P943=$N$3),IF(F943=ReleaseProgress!$G$2,0,IF(F943&gt;ReleaseProgress!$G$2,1,-1)),"")</f>
        <v/>
      </c>
      <c r="H943" s="34" t="s">
        <v>1001</v>
      </c>
      <c r="I943" s="45"/>
      <c r="J943" s="46"/>
      <c r="K943" s="46"/>
      <c r="L943" s="47"/>
      <c r="M943" s="47"/>
      <c r="N943" s="54"/>
      <c r="O943" s="49"/>
      <c r="P943" s="50"/>
      <c r="Q943" s="51"/>
      <c r="R943" s="51"/>
      <c r="S943" s="51"/>
      <c r="T943" s="51"/>
      <c r="U943" s="55"/>
      <c r="V943" s="53" t="str">
        <f t="shared" si="90"/>
        <v/>
      </c>
      <c r="W943" s="44"/>
      <c r="X943" t="s">
        <v>28</v>
      </c>
    </row>
    <row r="944" spans="2:24">
      <c r="B944" s="31" t="str">
        <f t="shared" si="91"/>
        <v/>
      </c>
      <c r="C944" s="31" t="str">
        <f t="shared" si="92"/>
        <v/>
      </c>
      <c r="D944" s="31" t="str">
        <f t="shared" si="87"/>
        <v>Y</v>
      </c>
      <c r="E944" s="31">
        <f t="shared" si="88"/>
        <v>0</v>
      </c>
      <c r="F944" s="32" t="str">
        <f t="shared" si="89"/>
        <v/>
      </c>
      <c r="G944" s="33" t="str">
        <f ca="1">IF(OR(P944=$N$2,P944=$N$3),IF(F944=ReleaseProgress!$G$2,0,IF(F944&gt;ReleaseProgress!$G$2,1,-1)),"")</f>
        <v/>
      </c>
      <c r="H944" s="34" t="s">
        <v>1002</v>
      </c>
      <c r="I944" s="45"/>
      <c r="J944" s="46"/>
      <c r="K944" s="46"/>
      <c r="L944" s="47"/>
      <c r="M944" s="47"/>
      <c r="N944" s="54"/>
      <c r="O944" s="49"/>
      <c r="P944" s="50"/>
      <c r="Q944" s="51"/>
      <c r="R944" s="51"/>
      <c r="S944" s="51"/>
      <c r="T944" s="51"/>
      <c r="U944" s="55"/>
      <c r="V944" s="53" t="str">
        <f t="shared" si="90"/>
        <v/>
      </c>
      <c r="W944" s="44"/>
      <c r="X944" t="s">
        <v>28</v>
      </c>
    </row>
    <row r="945" spans="2:24">
      <c r="B945" s="31" t="str">
        <f t="shared" si="91"/>
        <v/>
      </c>
      <c r="C945" s="31" t="str">
        <f t="shared" si="92"/>
        <v/>
      </c>
      <c r="D945" s="31" t="str">
        <f t="shared" si="87"/>
        <v>Y</v>
      </c>
      <c r="E945" s="31">
        <f t="shared" si="88"/>
        <v>0</v>
      </c>
      <c r="F945" s="32" t="str">
        <f t="shared" si="89"/>
        <v/>
      </c>
      <c r="G945" s="33" t="str">
        <f ca="1">IF(OR(P945=$N$2,P945=$N$3),IF(F945=ReleaseProgress!$G$2,0,IF(F945&gt;ReleaseProgress!$G$2,1,-1)),"")</f>
        <v/>
      </c>
      <c r="H945" s="34" t="s">
        <v>1003</v>
      </c>
      <c r="I945" s="45"/>
      <c r="J945" s="46"/>
      <c r="K945" s="46"/>
      <c r="L945" s="47"/>
      <c r="M945" s="47"/>
      <c r="N945" s="54"/>
      <c r="O945" s="49"/>
      <c r="P945" s="50"/>
      <c r="Q945" s="51"/>
      <c r="R945" s="51"/>
      <c r="S945" s="51"/>
      <c r="T945" s="51"/>
      <c r="U945" s="55"/>
      <c r="V945" s="53" t="str">
        <f t="shared" si="90"/>
        <v/>
      </c>
      <c r="W945" s="44"/>
      <c r="X945" t="s">
        <v>28</v>
      </c>
    </row>
    <row r="946" spans="2:24">
      <c r="B946" s="31" t="str">
        <f t="shared" si="91"/>
        <v/>
      </c>
      <c r="C946" s="31" t="str">
        <f t="shared" si="92"/>
        <v/>
      </c>
      <c r="D946" s="31" t="str">
        <f t="shared" si="87"/>
        <v>Y</v>
      </c>
      <c r="E946" s="31">
        <f t="shared" si="88"/>
        <v>0</v>
      </c>
      <c r="F946" s="32" t="str">
        <f t="shared" si="89"/>
        <v/>
      </c>
      <c r="G946" s="33" t="str">
        <f ca="1">IF(OR(P946=$N$2,P946=$N$3),IF(F946=ReleaseProgress!$G$2,0,IF(F946&gt;ReleaseProgress!$G$2,1,-1)),"")</f>
        <v/>
      </c>
      <c r="H946" s="34" t="s">
        <v>1004</v>
      </c>
      <c r="I946" s="45"/>
      <c r="J946" s="46"/>
      <c r="K946" s="46"/>
      <c r="L946" s="47"/>
      <c r="M946" s="47"/>
      <c r="N946" s="54"/>
      <c r="O946" s="49"/>
      <c r="P946" s="50"/>
      <c r="Q946" s="51"/>
      <c r="R946" s="51"/>
      <c r="S946" s="51"/>
      <c r="T946" s="51"/>
      <c r="U946" s="55"/>
      <c r="V946" s="53" t="str">
        <f t="shared" si="90"/>
        <v/>
      </c>
      <c r="W946" s="44"/>
      <c r="X946" t="s">
        <v>28</v>
      </c>
    </row>
    <row r="947" spans="2:24">
      <c r="B947" s="31" t="str">
        <f t="shared" si="91"/>
        <v/>
      </c>
      <c r="C947" s="31" t="str">
        <f t="shared" si="92"/>
        <v/>
      </c>
      <c r="D947" s="31" t="str">
        <f t="shared" si="87"/>
        <v>Y</v>
      </c>
      <c r="E947" s="31">
        <f t="shared" si="88"/>
        <v>0</v>
      </c>
      <c r="F947" s="32" t="str">
        <f t="shared" si="89"/>
        <v/>
      </c>
      <c r="G947" s="33" t="str">
        <f ca="1">IF(OR(P947=$N$2,P947=$N$3),IF(F947=ReleaseProgress!$G$2,0,IF(F947&gt;ReleaseProgress!$G$2,1,-1)),"")</f>
        <v/>
      </c>
      <c r="H947" s="34" t="s">
        <v>1005</v>
      </c>
      <c r="I947" s="45"/>
      <c r="J947" s="46"/>
      <c r="K947" s="46"/>
      <c r="L947" s="47"/>
      <c r="M947" s="47"/>
      <c r="N947" s="54"/>
      <c r="O947" s="49"/>
      <c r="P947" s="50"/>
      <c r="Q947" s="51"/>
      <c r="R947" s="51"/>
      <c r="S947" s="51"/>
      <c r="T947" s="51"/>
      <c r="U947" s="55"/>
      <c r="V947" s="53" t="str">
        <f t="shared" si="90"/>
        <v/>
      </c>
      <c r="W947" s="44"/>
      <c r="X947" t="s">
        <v>28</v>
      </c>
    </row>
    <row r="948" spans="2:24">
      <c r="B948" s="31" t="str">
        <f t="shared" si="91"/>
        <v/>
      </c>
      <c r="C948" s="31" t="str">
        <f t="shared" si="92"/>
        <v/>
      </c>
      <c r="D948" s="31" t="str">
        <f t="shared" si="87"/>
        <v>Y</v>
      </c>
      <c r="E948" s="31">
        <f t="shared" si="88"/>
        <v>0</v>
      </c>
      <c r="F948" s="32" t="str">
        <f t="shared" si="89"/>
        <v/>
      </c>
      <c r="G948" s="33" t="str">
        <f ca="1">IF(OR(P948=$N$2,P948=$N$3),IF(F948=ReleaseProgress!$G$2,0,IF(F948&gt;ReleaseProgress!$G$2,1,-1)),"")</f>
        <v/>
      </c>
      <c r="H948" s="34" t="s">
        <v>1006</v>
      </c>
      <c r="I948" s="45"/>
      <c r="J948" s="46"/>
      <c r="K948" s="46"/>
      <c r="L948" s="47"/>
      <c r="M948" s="47"/>
      <c r="N948" s="54"/>
      <c r="O948" s="49"/>
      <c r="P948" s="50"/>
      <c r="Q948" s="51"/>
      <c r="R948" s="51"/>
      <c r="S948" s="51"/>
      <c r="T948" s="51"/>
      <c r="U948" s="55"/>
      <c r="V948" s="53" t="str">
        <f t="shared" si="90"/>
        <v/>
      </c>
      <c r="W948" s="44"/>
      <c r="X948" t="s">
        <v>28</v>
      </c>
    </row>
    <row r="949" spans="2:24">
      <c r="B949" s="31" t="str">
        <f t="shared" si="91"/>
        <v/>
      </c>
      <c r="C949" s="31" t="str">
        <f t="shared" si="92"/>
        <v/>
      </c>
      <c r="D949" s="31" t="str">
        <f t="shared" si="87"/>
        <v>Y</v>
      </c>
      <c r="E949" s="31">
        <f t="shared" si="88"/>
        <v>0</v>
      </c>
      <c r="F949" s="32" t="str">
        <f t="shared" si="89"/>
        <v/>
      </c>
      <c r="G949" s="33" t="str">
        <f ca="1">IF(OR(P949=$N$2,P949=$N$3),IF(F949=ReleaseProgress!$G$2,0,IF(F949&gt;ReleaseProgress!$G$2,1,-1)),"")</f>
        <v/>
      </c>
      <c r="H949" s="34" t="s">
        <v>1007</v>
      </c>
      <c r="I949" s="45"/>
      <c r="J949" s="46"/>
      <c r="K949" s="46"/>
      <c r="L949" s="47"/>
      <c r="M949" s="47"/>
      <c r="N949" s="54"/>
      <c r="O949" s="49"/>
      <c r="P949" s="50"/>
      <c r="Q949" s="51"/>
      <c r="R949" s="51"/>
      <c r="S949" s="51"/>
      <c r="T949" s="51"/>
      <c r="U949" s="55"/>
      <c r="V949" s="53" t="str">
        <f t="shared" si="90"/>
        <v/>
      </c>
      <c r="W949" s="44"/>
      <c r="X949" t="s">
        <v>28</v>
      </c>
    </row>
    <row r="950" spans="2:24">
      <c r="B950" s="31" t="str">
        <f t="shared" si="91"/>
        <v/>
      </c>
      <c r="C950" s="31" t="str">
        <f t="shared" si="92"/>
        <v/>
      </c>
      <c r="D950" s="31" t="str">
        <f t="shared" si="87"/>
        <v>Y</v>
      </c>
      <c r="E950" s="31">
        <f t="shared" si="88"/>
        <v>0</v>
      </c>
      <c r="F950" s="32" t="str">
        <f t="shared" si="89"/>
        <v/>
      </c>
      <c r="G950" s="33" t="str">
        <f ca="1">IF(OR(P950=$N$2,P950=$N$3),IF(F950=ReleaseProgress!$G$2,0,IF(F950&gt;ReleaseProgress!$G$2,1,-1)),"")</f>
        <v/>
      </c>
      <c r="H950" s="34" t="s">
        <v>1008</v>
      </c>
      <c r="I950" s="45"/>
      <c r="J950" s="46"/>
      <c r="K950" s="46"/>
      <c r="L950" s="47"/>
      <c r="M950" s="47"/>
      <c r="N950" s="54"/>
      <c r="O950" s="49"/>
      <c r="P950" s="50"/>
      <c r="Q950" s="51"/>
      <c r="R950" s="51"/>
      <c r="S950" s="51"/>
      <c r="T950" s="51"/>
      <c r="U950" s="55"/>
      <c r="V950" s="53" t="str">
        <f t="shared" si="90"/>
        <v/>
      </c>
      <c r="W950" s="44"/>
      <c r="X950" t="s">
        <v>28</v>
      </c>
    </row>
    <row r="951" spans="2:24">
      <c r="B951" s="31" t="str">
        <f t="shared" si="91"/>
        <v/>
      </c>
      <c r="C951" s="31" t="str">
        <f t="shared" si="92"/>
        <v/>
      </c>
      <c r="D951" s="31" t="str">
        <f t="shared" si="87"/>
        <v>Y</v>
      </c>
      <c r="E951" s="31">
        <f t="shared" si="88"/>
        <v>0</v>
      </c>
      <c r="F951" s="32" t="str">
        <f t="shared" si="89"/>
        <v/>
      </c>
      <c r="G951" s="33" t="str">
        <f ca="1">IF(OR(P951=$N$2,P951=$N$3),IF(F951=ReleaseProgress!$G$2,0,IF(F951&gt;ReleaseProgress!$G$2,1,-1)),"")</f>
        <v/>
      </c>
      <c r="H951" s="34" t="s">
        <v>1009</v>
      </c>
      <c r="I951" s="45"/>
      <c r="J951" s="46"/>
      <c r="K951" s="46"/>
      <c r="L951" s="47"/>
      <c r="M951" s="47"/>
      <c r="N951" s="54"/>
      <c r="O951" s="49"/>
      <c r="P951" s="50"/>
      <c r="Q951" s="51"/>
      <c r="R951" s="51"/>
      <c r="S951" s="51"/>
      <c r="T951" s="51"/>
      <c r="U951" s="55"/>
      <c r="V951" s="53" t="str">
        <f t="shared" si="90"/>
        <v/>
      </c>
      <c r="W951" s="44"/>
      <c r="X951" t="s">
        <v>28</v>
      </c>
    </row>
    <row r="952" spans="2:24">
      <c r="B952" s="31" t="str">
        <f t="shared" si="91"/>
        <v/>
      </c>
      <c r="C952" s="31" t="str">
        <f t="shared" si="92"/>
        <v/>
      </c>
      <c r="D952" s="31" t="str">
        <f t="shared" si="87"/>
        <v>Y</v>
      </c>
      <c r="E952" s="31">
        <f t="shared" si="88"/>
        <v>0</v>
      </c>
      <c r="F952" s="32" t="str">
        <f t="shared" si="89"/>
        <v/>
      </c>
      <c r="G952" s="33" t="str">
        <f ca="1">IF(OR(P952=$N$2,P952=$N$3),IF(F952=ReleaseProgress!$G$2,0,IF(F952&gt;ReleaseProgress!$G$2,1,-1)),"")</f>
        <v/>
      </c>
      <c r="H952" s="34" t="s">
        <v>1010</v>
      </c>
      <c r="I952" s="45"/>
      <c r="J952" s="46"/>
      <c r="K952" s="46"/>
      <c r="L952" s="47"/>
      <c r="M952" s="47"/>
      <c r="N952" s="54"/>
      <c r="O952" s="49"/>
      <c r="P952" s="50"/>
      <c r="Q952" s="51"/>
      <c r="R952" s="51"/>
      <c r="S952" s="51"/>
      <c r="T952" s="51"/>
      <c r="U952" s="55"/>
      <c r="V952" s="53" t="str">
        <f t="shared" si="90"/>
        <v/>
      </c>
      <c r="W952" s="44"/>
      <c r="X952" t="s">
        <v>28</v>
      </c>
    </row>
    <row r="953" spans="2:24">
      <c r="B953" s="31" t="str">
        <f t="shared" si="91"/>
        <v/>
      </c>
      <c r="C953" s="31" t="str">
        <f t="shared" si="92"/>
        <v/>
      </c>
      <c r="D953" s="31" t="str">
        <f t="shared" si="87"/>
        <v>Y</v>
      </c>
      <c r="E953" s="31">
        <f t="shared" si="88"/>
        <v>0</v>
      </c>
      <c r="F953" s="32" t="str">
        <f t="shared" si="89"/>
        <v/>
      </c>
      <c r="G953" s="33" t="str">
        <f ca="1">IF(OR(P953=$N$2,P953=$N$3),IF(F953=ReleaseProgress!$G$2,0,IF(F953&gt;ReleaseProgress!$G$2,1,-1)),"")</f>
        <v/>
      </c>
      <c r="H953" s="34" t="s">
        <v>1011</v>
      </c>
      <c r="I953" s="45"/>
      <c r="J953" s="46"/>
      <c r="K953" s="46"/>
      <c r="L953" s="47"/>
      <c r="M953" s="47"/>
      <c r="N953" s="54"/>
      <c r="O953" s="49"/>
      <c r="P953" s="50"/>
      <c r="Q953" s="51"/>
      <c r="R953" s="51"/>
      <c r="S953" s="51"/>
      <c r="T953" s="51"/>
      <c r="U953" s="55"/>
      <c r="V953" s="53" t="str">
        <f t="shared" si="90"/>
        <v/>
      </c>
      <c r="W953" s="44"/>
      <c r="X953" t="s">
        <v>28</v>
      </c>
    </row>
    <row r="954" spans="2:24">
      <c r="B954" s="31" t="str">
        <f t="shared" si="91"/>
        <v/>
      </c>
      <c r="C954" s="31" t="str">
        <f t="shared" si="92"/>
        <v/>
      </c>
      <c r="D954" s="31" t="str">
        <f t="shared" si="87"/>
        <v>Y</v>
      </c>
      <c r="E954" s="31">
        <f t="shared" si="88"/>
        <v>0</v>
      </c>
      <c r="F954" s="32" t="str">
        <f t="shared" si="89"/>
        <v/>
      </c>
      <c r="G954" s="33" t="str">
        <f ca="1">IF(OR(P954=$N$2,P954=$N$3),IF(F954=ReleaseProgress!$G$2,0,IF(F954&gt;ReleaseProgress!$G$2,1,-1)),"")</f>
        <v/>
      </c>
      <c r="H954" s="34" t="s">
        <v>1012</v>
      </c>
      <c r="I954" s="45"/>
      <c r="J954" s="46"/>
      <c r="K954" s="46"/>
      <c r="L954" s="47"/>
      <c r="M954" s="47"/>
      <c r="N954" s="54"/>
      <c r="O954" s="49"/>
      <c r="P954" s="50"/>
      <c r="Q954" s="51"/>
      <c r="R954" s="51"/>
      <c r="S954" s="51"/>
      <c r="T954" s="51"/>
      <c r="U954" s="55"/>
      <c r="V954" s="53" t="str">
        <f t="shared" si="90"/>
        <v/>
      </c>
      <c r="W954" s="44"/>
      <c r="X954" t="s">
        <v>28</v>
      </c>
    </row>
    <row r="955" spans="2:24">
      <c r="B955" s="31" t="str">
        <f t="shared" si="91"/>
        <v/>
      </c>
      <c r="C955" s="31" t="str">
        <f t="shared" si="92"/>
        <v/>
      </c>
      <c r="D955" s="31" t="str">
        <f t="shared" si="87"/>
        <v>Y</v>
      </c>
      <c r="E955" s="31">
        <f t="shared" si="88"/>
        <v>0</v>
      </c>
      <c r="F955" s="32" t="str">
        <f t="shared" si="89"/>
        <v/>
      </c>
      <c r="G955" s="33" t="str">
        <f ca="1">IF(OR(P955=$N$2,P955=$N$3),IF(F955=ReleaseProgress!$G$2,0,IF(F955&gt;ReleaseProgress!$G$2,1,-1)),"")</f>
        <v/>
      </c>
      <c r="H955" s="34" t="s">
        <v>1013</v>
      </c>
      <c r="I955" s="45"/>
      <c r="J955" s="46"/>
      <c r="K955" s="46"/>
      <c r="L955" s="47"/>
      <c r="M955" s="47"/>
      <c r="N955" s="54"/>
      <c r="O955" s="49"/>
      <c r="P955" s="50"/>
      <c r="Q955" s="51"/>
      <c r="R955" s="51"/>
      <c r="S955" s="51"/>
      <c r="T955" s="51"/>
      <c r="U955" s="55"/>
      <c r="V955" s="53" t="str">
        <f t="shared" si="90"/>
        <v/>
      </c>
      <c r="W955" s="44"/>
      <c r="X955" t="s">
        <v>28</v>
      </c>
    </row>
    <row r="956" spans="2:24">
      <c r="B956" s="31" t="str">
        <f t="shared" si="91"/>
        <v/>
      </c>
      <c r="C956" s="31" t="str">
        <f t="shared" si="92"/>
        <v/>
      </c>
      <c r="D956" s="31" t="str">
        <f t="shared" si="87"/>
        <v>Y</v>
      </c>
      <c r="E956" s="31">
        <f t="shared" si="88"/>
        <v>0</v>
      </c>
      <c r="F956" s="32" t="str">
        <f t="shared" si="89"/>
        <v/>
      </c>
      <c r="G956" s="33" t="str">
        <f ca="1">IF(OR(P956=$N$2,P956=$N$3),IF(F956=ReleaseProgress!$G$2,0,IF(F956&gt;ReleaseProgress!$G$2,1,-1)),"")</f>
        <v/>
      </c>
      <c r="H956" s="34" t="s">
        <v>1014</v>
      </c>
      <c r="I956" s="45"/>
      <c r="J956" s="46"/>
      <c r="K956" s="46"/>
      <c r="L956" s="47"/>
      <c r="M956" s="47"/>
      <c r="N956" s="54"/>
      <c r="O956" s="49"/>
      <c r="P956" s="50"/>
      <c r="Q956" s="51"/>
      <c r="R956" s="51"/>
      <c r="S956" s="51"/>
      <c r="T956" s="51"/>
      <c r="U956" s="55"/>
      <c r="V956" s="53" t="str">
        <f t="shared" si="90"/>
        <v/>
      </c>
      <c r="W956" s="44"/>
      <c r="X956" t="s">
        <v>28</v>
      </c>
    </row>
    <row r="957" spans="2:24">
      <c r="B957" s="31" t="str">
        <f t="shared" si="91"/>
        <v/>
      </c>
      <c r="C957" s="31" t="str">
        <f t="shared" si="92"/>
        <v/>
      </c>
      <c r="D957" s="31" t="str">
        <f t="shared" si="87"/>
        <v>Y</v>
      </c>
      <c r="E957" s="31">
        <f t="shared" si="88"/>
        <v>0</v>
      </c>
      <c r="F957" s="32" t="str">
        <f t="shared" si="89"/>
        <v/>
      </c>
      <c r="G957" s="33" t="str">
        <f ca="1">IF(OR(P957=$N$2,P957=$N$3),IF(F957=ReleaseProgress!$G$2,0,IF(F957&gt;ReleaseProgress!$G$2,1,-1)),"")</f>
        <v/>
      </c>
      <c r="H957" s="34" t="s">
        <v>1015</v>
      </c>
      <c r="I957" s="45"/>
      <c r="J957" s="46"/>
      <c r="K957" s="46"/>
      <c r="L957" s="47"/>
      <c r="M957" s="47"/>
      <c r="N957" s="54"/>
      <c r="O957" s="49"/>
      <c r="P957" s="50"/>
      <c r="Q957" s="51"/>
      <c r="R957" s="51"/>
      <c r="S957" s="51"/>
      <c r="T957" s="51"/>
      <c r="U957" s="55"/>
      <c r="V957" s="53" t="str">
        <f t="shared" si="90"/>
        <v/>
      </c>
      <c r="W957" s="44"/>
      <c r="X957" t="s">
        <v>28</v>
      </c>
    </row>
    <row r="958" spans="2:24">
      <c r="B958" s="31" t="str">
        <f t="shared" si="91"/>
        <v/>
      </c>
      <c r="C958" s="31" t="str">
        <f t="shared" si="92"/>
        <v/>
      </c>
      <c r="D958" s="31" t="str">
        <f t="shared" si="87"/>
        <v>Y</v>
      </c>
      <c r="E958" s="31">
        <f t="shared" si="88"/>
        <v>0</v>
      </c>
      <c r="F958" s="32" t="str">
        <f t="shared" si="89"/>
        <v/>
      </c>
      <c r="G958" s="33" t="str">
        <f ca="1">IF(OR(P958=$N$2,P958=$N$3),IF(F958=ReleaseProgress!$G$2,0,IF(F958&gt;ReleaseProgress!$G$2,1,-1)),"")</f>
        <v/>
      </c>
      <c r="H958" s="34" t="s">
        <v>1016</v>
      </c>
      <c r="I958" s="45"/>
      <c r="J958" s="46"/>
      <c r="K958" s="46"/>
      <c r="L958" s="47"/>
      <c r="M958" s="47"/>
      <c r="N958" s="54"/>
      <c r="O958" s="49"/>
      <c r="P958" s="50"/>
      <c r="Q958" s="51"/>
      <c r="R958" s="51"/>
      <c r="S958" s="51"/>
      <c r="T958" s="51"/>
      <c r="U958" s="55"/>
      <c r="V958" s="53" t="str">
        <f t="shared" si="90"/>
        <v/>
      </c>
      <c r="W958" s="44"/>
      <c r="X958" t="s">
        <v>28</v>
      </c>
    </row>
    <row r="959" spans="2:24">
      <c r="B959" s="31" t="str">
        <f t="shared" si="91"/>
        <v/>
      </c>
      <c r="C959" s="31" t="str">
        <f t="shared" si="92"/>
        <v/>
      </c>
      <c r="D959" s="31" t="str">
        <f t="shared" si="87"/>
        <v>Y</v>
      </c>
      <c r="E959" s="31">
        <f t="shared" si="88"/>
        <v>0</v>
      </c>
      <c r="F959" s="32" t="str">
        <f t="shared" si="89"/>
        <v/>
      </c>
      <c r="G959" s="33" t="str">
        <f ca="1">IF(OR(P959=$N$2,P959=$N$3),IF(F959=ReleaseProgress!$G$2,0,IF(F959&gt;ReleaseProgress!$G$2,1,-1)),"")</f>
        <v/>
      </c>
      <c r="H959" s="34" t="s">
        <v>1017</v>
      </c>
      <c r="I959" s="45"/>
      <c r="J959" s="46"/>
      <c r="K959" s="46"/>
      <c r="L959" s="47"/>
      <c r="M959" s="47"/>
      <c r="N959" s="54"/>
      <c r="O959" s="49"/>
      <c r="P959" s="50"/>
      <c r="Q959" s="51"/>
      <c r="R959" s="51"/>
      <c r="S959" s="51"/>
      <c r="T959" s="51"/>
      <c r="U959" s="55"/>
      <c r="V959" s="53" t="str">
        <f t="shared" si="90"/>
        <v/>
      </c>
      <c r="W959" s="44"/>
      <c r="X959" t="s">
        <v>28</v>
      </c>
    </row>
    <row r="960" spans="2:24">
      <c r="B960" s="31" t="str">
        <f t="shared" si="91"/>
        <v/>
      </c>
      <c r="C960" s="31" t="str">
        <f t="shared" si="92"/>
        <v/>
      </c>
      <c r="D960" s="31" t="str">
        <f t="shared" si="87"/>
        <v>Y</v>
      </c>
      <c r="E960" s="31">
        <f t="shared" si="88"/>
        <v>0</v>
      </c>
      <c r="F960" s="32" t="str">
        <f t="shared" si="89"/>
        <v/>
      </c>
      <c r="G960" s="33" t="str">
        <f ca="1">IF(OR(P960=$N$2,P960=$N$3),IF(F960=ReleaseProgress!$G$2,0,IF(F960&gt;ReleaseProgress!$G$2,1,-1)),"")</f>
        <v/>
      </c>
      <c r="H960" s="34" t="s">
        <v>1018</v>
      </c>
      <c r="I960" s="45"/>
      <c r="J960" s="46"/>
      <c r="K960" s="46"/>
      <c r="L960" s="47"/>
      <c r="M960" s="47"/>
      <c r="N960" s="54"/>
      <c r="O960" s="49"/>
      <c r="P960" s="50"/>
      <c r="Q960" s="51"/>
      <c r="R960" s="51"/>
      <c r="S960" s="51"/>
      <c r="T960" s="51"/>
      <c r="U960" s="55"/>
      <c r="V960" s="53" t="str">
        <f t="shared" si="90"/>
        <v/>
      </c>
      <c r="W960" s="44"/>
      <c r="X960" t="s">
        <v>28</v>
      </c>
    </row>
    <row r="961" spans="2:24">
      <c r="B961" s="31" t="str">
        <f t="shared" si="91"/>
        <v/>
      </c>
      <c r="C961" s="31" t="str">
        <f t="shared" si="92"/>
        <v/>
      </c>
      <c r="D961" s="31" t="str">
        <f t="shared" si="87"/>
        <v>Y</v>
      </c>
      <c r="E961" s="31">
        <f t="shared" si="88"/>
        <v>0</v>
      </c>
      <c r="F961" s="32" t="str">
        <f t="shared" si="89"/>
        <v/>
      </c>
      <c r="G961" s="33" t="str">
        <f ca="1">IF(OR(P961=$N$2,P961=$N$3),IF(F961=ReleaseProgress!$G$2,0,IF(F961&gt;ReleaseProgress!$G$2,1,-1)),"")</f>
        <v/>
      </c>
      <c r="H961" s="34" t="s">
        <v>1019</v>
      </c>
      <c r="I961" s="45"/>
      <c r="J961" s="46"/>
      <c r="K961" s="46"/>
      <c r="L961" s="47"/>
      <c r="M961" s="47"/>
      <c r="N961" s="54"/>
      <c r="O961" s="49"/>
      <c r="P961" s="50"/>
      <c r="Q961" s="51"/>
      <c r="R961" s="51"/>
      <c r="S961" s="51"/>
      <c r="T961" s="51"/>
      <c r="U961" s="55"/>
      <c r="V961" s="53" t="str">
        <f t="shared" si="90"/>
        <v/>
      </c>
      <c r="W961" s="44"/>
      <c r="X961" t="s">
        <v>28</v>
      </c>
    </row>
    <row r="962" spans="2:24">
      <c r="B962" s="31" t="str">
        <f t="shared" si="91"/>
        <v/>
      </c>
      <c r="C962" s="31" t="str">
        <f t="shared" si="92"/>
        <v/>
      </c>
      <c r="D962" s="31" t="str">
        <f t="shared" si="87"/>
        <v>Y</v>
      </c>
      <c r="E962" s="31">
        <f t="shared" si="88"/>
        <v>0</v>
      </c>
      <c r="F962" s="32" t="str">
        <f t="shared" si="89"/>
        <v/>
      </c>
      <c r="G962" s="33" t="str">
        <f ca="1">IF(OR(P962=$N$2,P962=$N$3),IF(F962=ReleaseProgress!$G$2,0,IF(F962&gt;ReleaseProgress!$G$2,1,-1)),"")</f>
        <v/>
      </c>
      <c r="H962" s="34" t="s">
        <v>1020</v>
      </c>
      <c r="I962" s="45"/>
      <c r="J962" s="46"/>
      <c r="K962" s="46"/>
      <c r="L962" s="47"/>
      <c r="M962" s="47"/>
      <c r="N962" s="54"/>
      <c r="O962" s="49"/>
      <c r="P962" s="50"/>
      <c r="Q962" s="51"/>
      <c r="R962" s="51"/>
      <c r="S962" s="51"/>
      <c r="T962" s="51"/>
      <c r="U962" s="55"/>
      <c r="V962" s="53" t="str">
        <f t="shared" si="90"/>
        <v/>
      </c>
      <c r="W962" s="44"/>
      <c r="X962" t="s">
        <v>28</v>
      </c>
    </row>
    <row r="963" spans="2:24">
      <c r="B963" s="31" t="str">
        <f t="shared" si="91"/>
        <v/>
      </c>
      <c r="C963" s="31" t="str">
        <f t="shared" si="92"/>
        <v/>
      </c>
      <c r="D963" s="31" t="str">
        <f t="shared" si="87"/>
        <v>Y</v>
      </c>
      <c r="E963" s="31">
        <f t="shared" si="88"/>
        <v>0</v>
      </c>
      <c r="F963" s="32" t="str">
        <f t="shared" si="89"/>
        <v/>
      </c>
      <c r="G963" s="33" t="str">
        <f ca="1">IF(OR(P963=$N$2,P963=$N$3),IF(F963=ReleaseProgress!$G$2,0,IF(F963&gt;ReleaseProgress!$G$2,1,-1)),"")</f>
        <v/>
      </c>
      <c r="H963" s="34" t="s">
        <v>1021</v>
      </c>
      <c r="I963" s="45"/>
      <c r="J963" s="46"/>
      <c r="K963" s="46"/>
      <c r="L963" s="47"/>
      <c r="M963" s="47"/>
      <c r="N963" s="54"/>
      <c r="O963" s="49"/>
      <c r="P963" s="50"/>
      <c r="Q963" s="51"/>
      <c r="R963" s="51"/>
      <c r="S963" s="51"/>
      <c r="T963" s="51"/>
      <c r="U963" s="55"/>
      <c r="V963" s="53" t="str">
        <f t="shared" si="90"/>
        <v/>
      </c>
      <c r="W963" s="44"/>
      <c r="X963" t="s">
        <v>28</v>
      </c>
    </row>
    <row r="964" spans="2:24">
      <c r="B964" s="31" t="str">
        <f t="shared" si="91"/>
        <v/>
      </c>
      <c r="C964" s="31" t="str">
        <f t="shared" si="92"/>
        <v/>
      </c>
      <c r="D964" s="31" t="str">
        <f t="shared" si="87"/>
        <v>Y</v>
      </c>
      <c r="E964" s="31">
        <f t="shared" si="88"/>
        <v>0</v>
      </c>
      <c r="F964" s="32" t="str">
        <f t="shared" si="89"/>
        <v/>
      </c>
      <c r="G964" s="33" t="str">
        <f ca="1">IF(OR(P964=$N$2,P964=$N$3),IF(F964=ReleaseProgress!$G$2,0,IF(F964&gt;ReleaseProgress!$G$2,1,-1)),"")</f>
        <v/>
      </c>
      <c r="H964" s="34" t="s">
        <v>1022</v>
      </c>
      <c r="I964" s="45"/>
      <c r="J964" s="46"/>
      <c r="K964" s="46"/>
      <c r="L964" s="47"/>
      <c r="M964" s="47"/>
      <c r="N964" s="54"/>
      <c r="O964" s="49"/>
      <c r="P964" s="50"/>
      <c r="Q964" s="51"/>
      <c r="R964" s="51"/>
      <c r="S964" s="51"/>
      <c r="T964" s="51"/>
      <c r="U964" s="55"/>
      <c r="V964" s="53" t="str">
        <f t="shared" si="90"/>
        <v/>
      </c>
      <c r="W964" s="44"/>
      <c r="X964" t="s">
        <v>28</v>
      </c>
    </row>
    <row r="965" spans="2:24">
      <c r="B965" s="31" t="str">
        <f t="shared" si="91"/>
        <v/>
      </c>
      <c r="C965" s="31" t="str">
        <f t="shared" si="92"/>
        <v/>
      </c>
      <c r="D965" s="31" t="str">
        <f t="shared" si="87"/>
        <v>Y</v>
      </c>
      <c r="E965" s="31">
        <f t="shared" si="88"/>
        <v>0</v>
      </c>
      <c r="F965" s="32" t="str">
        <f t="shared" si="89"/>
        <v/>
      </c>
      <c r="G965" s="33" t="str">
        <f ca="1">IF(OR(P965=$N$2,P965=$N$3),IF(F965=ReleaseProgress!$G$2,0,IF(F965&gt;ReleaseProgress!$G$2,1,-1)),"")</f>
        <v/>
      </c>
      <c r="H965" s="34" t="s">
        <v>1023</v>
      </c>
      <c r="I965" s="45"/>
      <c r="J965" s="46"/>
      <c r="K965" s="46"/>
      <c r="L965" s="47"/>
      <c r="M965" s="47"/>
      <c r="N965" s="54"/>
      <c r="O965" s="49"/>
      <c r="P965" s="50"/>
      <c r="Q965" s="51"/>
      <c r="R965" s="51"/>
      <c r="S965" s="51"/>
      <c r="T965" s="51"/>
      <c r="U965" s="55"/>
      <c r="V965" s="53" t="str">
        <f t="shared" si="90"/>
        <v/>
      </c>
      <c r="W965" s="44"/>
      <c r="X965" t="s">
        <v>28</v>
      </c>
    </row>
    <row r="966" spans="2:24">
      <c r="B966" s="31" t="str">
        <f t="shared" si="91"/>
        <v/>
      </c>
      <c r="C966" s="31" t="str">
        <f t="shared" si="92"/>
        <v/>
      </c>
      <c r="D966" s="31" t="str">
        <f t="shared" si="87"/>
        <v>Y</v>
      </c>
      <c r="E966" s="31">
        <f t="shared" si="88"/>
        <v>0</v>
      </c>
      <c r="F966" s="32" t="str">
        <f t="shared" si="89"/>
        <v/>
      </c>
      <c r="G966" s="33" t="str">
        <f ca="1">IF(OR(P966=$N$2,P966=$N$3),IF(F966=ReleaseProgress!$G$2,0,IF(F966&gt;ReleaseProgress!$G$2,1,-1)),"")</f>
        <v/>
      </c>
      <c r="H966" s="34" t="s">
        <v>1024</v>
      </c>
      <c r="I966" s="45"/>
      <c r="J966" s="46"/>
      <c r="K966" s="46"/>
      <c r="L966" s="47"/>
      <c r="M966" s="47"/>
      <c r="N966" s="54"/>
      <c r="O966" s="49"/>
      <c r="P966" s="50"/>
      <c r="Q966" s="51"/>
      <c r="R966" s="51"/>
      <c r="S966" s="51"/>
      <c r="T966" s="51"/>
      <c r="U966" s="55"/>
      <c r="V966" s="53" t="str">
        <f t="shared" si="90"/>
        <v/>
      </c>
      <c r="W966" s="44"/>
      <c r="X966" t="s">
        <v>28</v>
      </c>
    </row>
    <row r="967" spans="2:24">
      <c r="B967" s="31" t="str">
        <f t="shared" si="91"/>
        <v/>
      </c>
      <c r="C967" s="31" t="str">
        <f t="shared" si="92"/>
        <v/>
      </c>
      <c r="D967" s="31" t="str">
        <f t="shared" si="87"/>
        <v>Y</v>
      </c>
      <c r="E967" s="31">
        <f t="shared" si="88"/>
        <v>0</v>
      </c>
      <c r="F967" s="32" t="str">
        <f t="shared" si="89"/>
        <v/>
      </c>
      <c r="G967" s="33" t="str">
        <f ca="1">IF(OR(P967=$N$2,P967=$N$3),IF(F967=ReleaseProgress!$G$2,0,IF(F967&gt;ReleaseProgress!$G$2,1,-1)),"")</f>
        <v/>
      </c>
      <c r="H967" s="34" t="s">
        <v>1025</v>
      </c>
      <c r="I967" s="45"/>
      <c r="J967" s="46"/>
      <c r="K967" s="46"/>
      <c r="L967" s="47"/>
      <c r="M967" s="47"/>
      <c r="N967" s="54"/>
      <c r="O967" s="49"/>
      <c r="P967" s="50"/>
      <c r="Q967" s="51"/>
      <c r="R967" s="51"/>
      <c r="S967" s="51"/>
      <c r="T967" s="51"/>
      <c r="U967" s="55"/>
      <c r="V967" s="53" t="str">
        <f t="shared" si="90"/>
        <v/>
      </c>
      <c r="W967" s="44"/>
      <c r="X967" t="s">
        <v>28</v>
      </c>
    </row>
    <row r="968" spans="2:24">
      <c r="B968" s="31" t="str">
        <f t="shared" si="91"/>
        <v/>
      </c>
      <c r="C968" s="31" t="str">
        <f t="shared" si="92"/>
        <v/>
      </c>
      <c r="D968" s="31" t="str">
        <f t="shared" si="87"/>
        <v>Y</v>
      </c>
      <c r="E968" s="31">
        <f t="shared" si="88"/>
        <v>0</v>
      </c>
      <c r="F968" s="32" t="str">
        <f t="shared" si="89"/>
        <v/>
      </c>
      <c r="G968" s="33" t="str">
        <f ca="1">IF(OR(P968=$N$2,P968=$N$3),IF(F968=ReleaseProgress!$G$2,0,IF(F968&gt;ReleaseProgress!$G$2,1,-1)),"")</f>
        <v/>
      </c>
      <c r="H968" s="34" t="s">
        <v>1026</v>
      </c>
      <c r="I968" s="45"/>
      <c r="J968" s="46"/>
      <c r="K968" s="46"/>
      <c r="L968" s="47"/>
      <c r="M968" s="47"/>
      <c r="N968" s="54"/>
      <c r="O968" s="49"/>
      <c r="P968" s="50"/>
      <c r="Q968" s="51"/>
      <c r="R968" s="51"/>
      <c r="S968" s="51"/>
      <c r="T968" s="51"/>
      <c r="U968" s="55"/>
      <c r="V968" s="53" t="str">
        <f t="shared" si="90"/>
        <v/>
      </c>
      <c r="W968" s="44"/>
      <c r="X968" t="s">
        <v>28</v>
      </c>
    </row>
    <row r="969" spans="2:24">
      <c r="B969" s="31" t="str">
        <f t="shared" si="91"/>
        <v/>
      </c>
      <c r="C969" s="31" t="str">
        <f t="shared" si="92"/>
        <v/>
      </c>
      <c r="D969" s="31" t="str">
        <f t="shared" si="87"/>
        <v>Y</v>
      </c>
      <c r="E969" s="31">
        <f t="shared" si="88"/>
        <v>0</v>
      </c>
      <c r="F969" s="32" t="str">
        <f t="shared" si="89"/>
        <v/>
      </c>
      <c r="G969" s="33" t="str">
        <f ca="1">IF(OR(P969=$N$2,P969=$N$3),IF(F969=ReleaseProgress!$G$2,0,IF(F969&gt;ReleaseProgress!$G$2,1,-1)),"")</f>
        <v/>
      </c>
      <c r="H969" s="34" t="s">
        <v>1027</v>
      </c>
      <c r="I969" s="45"/>
      <c r="J969" s="46"/>
      <c r="K969" s="46"/>
      <c r="L969" s="47"/>
      <c r="M969" s="47"/>
      <c r="N969" s="54"/>
      <c r="O969" s="49"/>
      <c r="P969" s="50"/>
      <c r="Q969" s="51"/>
      <c r="R969" s="51"/>
      <c r="S969" s="51"/>
      <c r="T969" s="51"/>
      <c r="U969" s="55"/>
      <c r="V969" s="53" t="str">
        <f t="shared" si="90"/>
        <v/>
      </c>
      <c r="W969" s="44"/>
      <c r="X969" t="s">
        <v>28</v>
      </c>
    </row>
    <row r="970" spans="2:24">
      <c r="B970" s="31" t="str">
        <f t="shared" si="91"/>
        <v/>
      </c>
      <c r="C970" s="31" t="str">
        <f t="shared" si="92"/>
        <v/>
      </c>
      <c r="D970" s="31" t="str">
        <f t="shared" si="87"/>
        <v>Y</v>
      </c>
      <c r="E970" s="31">
        <f t="shared" si="88"/>
        <v>0</v>
      </c>
      <c r="F970" s="32" t="str">
        <f t="shared" si="89"/>
        <v/>
      </c>
      <c r="G970" s="33" t="str">
        <f ca="1">IF(OR(P970=$N$2,P970=$N$3),IF(F970=ReleaseProgress!$G$2,0,IF(F970&gt;ReleaseProgress!$G$2,1,-1)),"")</f>
        <v/>
      </c>
      <c r="H970" s="34" t="s">
        <v>1028</v>
      </c>
      <c r="I970" s="45"/>
      <c r="J970" s="46"/>
      <c r="K970" s="46"/>
      <c r="L970" s="47"/>
      <c r="M970" s="47"/>
      <c r="N970" s="54"/>
      <c r="O970" s="49"/>
      <c r="P970" s="50"/>
      <c r="Q970" s="51"/>
      <c r="R970" s="51"/>
      <c r="S970" s="51"/>
      <c r="T970" s="51"/>
      <c r="U970" s="55"/>
      <c r="V970" s="53" t="str">
        <f t="shared" si="90"/>
        <v/>
      </c>
      <c r="W970" s="44"/>
      <c r="X970" t="s">
        <v>28</v>
      </c>
    </row>
    <row r="971" spans="2:24">
      <c r="B971" s="31" t="str">
        <f t="shared" si="91"/>
        <v/>
      </c>
      <c r="C971" s="31" t="str">
        <f t="shared" si="92"/>
        <v/>
      </c>
      <c r="D971" s="31" t="str">
        <f t="shared" si="87"/>
        <v>Y</v>
      </c>
      <c r="E971" s="31">
        <f t="shared" si="88"/>
        <v>0</v>
      </c>
      <c r="F971" s="32" t="str">
        <f t="shared" si="89"/>
        <v/>
      </c>
      <c r="G971" s="33" t="str">
        <f ca="1">IF(OR(P971=$N$2,P971=$N$3),IF(F971=ReleaseProgress!$G$2,0,IF(F971&gt;ReleaseProgress!$G$2,1,-1)),"")</f>
        <v/>
      </c>
      <c r="H971" s="34" t="s">
        <v>1029</v>
      </c>
      <c r="I971" s="45"/>
      <c r="J971" s="46"/>
      <c r="K971" s="46"/>
      <c r="L971" s="47"/>
      <c r="M971" s="47"/>
      <c r="N971" s="54"/>
      <c r="O971" s="49"/>
      <c r="P971" s="50"/>
      <c r="Q971" s="51"/>
      <c r="R971" s="51"/>
      <c r="S971" s="51"/>
      <c r="T971" s="51"/>
      <c r="U971" s="55"/>
      <c r="V971" s="53" t="str">
        <f t="shared" si="90"/>
        <v/>
      </c>
      <c r="W971" s="44"/>
      <c r="X971" t="s">
        <v>28</v>
      </c>
    </row>
    <row r="972" spans="2:24">
      <c r="B972" s="31" t="str">
        <f t="shared" si="91"/>
        <v/>
      </c>
      <c r="C972" s="31" t="str">
        <f t="shared" si="92"/>
        <v/>
      </c>
      <c r="D972" s="31" t="str">
        <f t="shared" ref="D972:D1010" si="93">IF(OR(P972=Not_started,P972=In_progress),"N",IF(OR(P972=N_A,P972=Suspended,P972=Canceled),"","Y"))</f>
        <v>Y</v>
      </c>
      <c r="E972" s="31">
        <f t="shared" ref="E972:E1010" si="94">IF(OR(P972=Not_started,P972=In_progress,P972=Applied,P972=Closed),1,0)</f>
        <v>0</v>
      </c>
      <c r="F972" s="32" t="str">
        <f t="shared" ref="F972:F1010" si="95">IFERROR(IF(P972=Backlog,"",IF(O972="",B972,IF(WEEKNUM(O972)&lt;10,VALUE(CONCATENATE(YEAR(O972),"0",WEEKNUM(O972))),VALUE(CONCATENATE(YEAR(O972),WEEKNUM(O972)))))),"date? &gt;&gt;")</f>
        <v/>
      </c>
      <c r="G972" s="33" t="str">
        <f ca="1">IF(OR(P972=$N$2,P972=$N$3),IF(F972=ReleaseProgress!$G$2,0,IF(F972&gt;ReleaseProgress!$G$2,1,-1)),"")</f>
        <v/>
      </c>
      <c r="H972" s="34" t="s">
        <v>1030</v>
      </c>
      <c r="I972" s="45"/>
      <c r="J972" s="46"/>
      <c r="K972" s="46"/>
      <c r="L972" s="47"/>
      <c r="M972" s="47"/>
      <c r="N972" s="54"/>
      <c r="O972" s="49"/>
      <c r="P972" s="50"/>
      <c r="Q972" s="51"/>
      <c r="R972" s="51"/>
      <c r="S972" s="51"/>
      <c r="T972" s="51"/>
      <c r="U972" s="55"/>
      <c r="V972" s="53" t="str">
        <f t="shared" ref="V972:V1010" si="96">IF(ISERROR(VLOOKUP(K972,LB_PROJECTS,2,FALSE)),"",VLOOKUP(K972,LB_PROJECTS,2,FALSE))</f>
        <v/>
      </c>
      <c r="W972" s="44"/>
      <c r="X972" t="s">
        <v>28</v>
      </c>
    </row>
    <row r="973" spans="2:24">
      <c r="B973" s="31" t="str">
        <f t="shared" ref="B973:B1010" si="97">IF(N973="","",IF(WEEKNUM(N973)&lt;10,VALUE(CONCATENATE(YEAR(N973),"0",WEEKNUM(N973))),VALUE(CONCATENATE(YEAR(N973),WEEKNUM(N973)))))</f>
        <v/>
      </c>
      <c r="C973" s="31" t="str">
        <f t="shared" ref="C973:C1010" si="98">IF(Q973="","",IF(WEEKNUM(Q973)&lt;10,VALUE(CONCATENATE(YEAR(Q973),"0",WEEKNUM(Q973))),VALUE(CONCATENATE(YEAR(Q973),WEEKNUM(Q973)))))</f>
        <v/>
      </c>
      <c r="D973" s="31" t="str">
        <f t="shared" si="93"/>
        <v>Y</v>
      </c>
      <c r="E973" s="31">
        <f t="shared" si="94"/>
        <v>0</v>
      </c>
      <c r="F973" s="32" t="str">
        <f t="shared" si="95"/>
        <v/>
      </c>
      <c r="G973" s="33" t="str">
        <f ca="1">IF(OR(P973=$N$2,P973=$N$3),IF(F973=ReleaseProgress!$G$2,0,IF(F973&gt;ReleaseProgress!$G$2,1,-1)),"")</f>
        <v/>
      </c>
      <c r="H973" s="34" t="s">
        <v>1031</v>
      </c>
      <c r="I973" s="45"/>
      <c r="J973" s="46"/>
      <c r="K973" s="46"/>
      <c r="L973" s="47"/>
      <c r="M973" s="47"/>
      <c r="N973" s="54"/>
      <c r="O973" s="49"/>
      <c r="P973" s="50"/>
      <c r="Q973" s="51"/>
      <c r="R973" s="51"/>
      <c r="S973" s="51"/>
      <c r="T973" s="51"/>
      <c r="U973" s="55"/>
      <c r="V973" s="53" t="str">
        <f t="shared" si="96"/>
        <v/>
      </c>
      <c r="W973" s="44"/>
      <c r="X973" t="s">
        <v>28</v>
      </c>
    </row>
    <row r="974" spans="2:24">
      <c r="B974" s="31" t="str">
        <f t="shared" si="97"/>
        <v/>
      </c>
      <c r="C974" s="31" t="str">
        <f t="shared" si="98"/>
        <v/>
      </c>
      <c r="D974" s="31" t="str">
        <f t="shared" si="93"/>
        <v>Y</v>
      </c>
      <c r="E974" s="31">
        <f t="shared" si="94"/>
        <v>0</v>
      </c>
      <c r="F974" s="32" t="str">
        <f t="shared" si="95"/>
        <v/>
      </c>
      <c r="G974" s="33" t="str">
        <f ca="1">IF(OR(P974=$N$2,P974=$N$3),IF(F974=ReleaseProgress!$G$2,0,IF(F974&gt;ReleaseProgress!$G$2,1,-1)),"")</f>
        <v/>
      </c>
      <c r="H974" s="34" t="s">
        <v>1032</v>
      </c>
      <c r="I974" s="45"/>
      <c r="J974" s="46"/>
      <c r="K974" s="46"/>
      <c r="L974" s="47"/>
      <c r="M974" s="47"/>
      <c r="N974" s="54"/>
      <c r="O974" s="49"/>
      <c r="P974" s="50"/>
      <c r="Q974" s="51"/>
      <c r="R974" s="51"/>
      <c r="S974" s="51"/>
      <c r="T974" s="51"/>
      <c r="U974" s="55"/>
      <c r="V974" s="53" t="str">
        <f t="shared" si="96"/>
        <v/>
      </c>
      <c r="W974" s="44"/>
      <c r="X974" t="s">
        <v>28</v>
      </c>
    </row>
    <row r="975" spans="2:24">
      <c r="B975" s="31" t="str">
        <f t="shared" si="97"/>
        <v/>
      </c>
      <c r="C975" s="31" t="str">
        <f t="shared" si="98"/>
        <v/>
      </c>
      <c r="D975" s="31" t="str">
        <f t="shared" si="93"/>
        <v>Y</v>
      </c>
      <c r="E975" s="31">
        <f t="shared" si="94"/>
        <v>0</v>
      </c>
      <c r="F975" s="32" t="str">
        <f t="shared" si="95"/>
        <v/>
      </c>
      <c r="G975" s="33" t="str">
        <f ca="1">IF(OR(P975=$N$2,P975=$N$3),IF(F975=ReleaseProgress!$G$2,0,IF(F975&gt;ReleaseProgress!$G$2,1,-1)),"")</f>
        <v/>
      </c>
      <c r="H975" s="34" t="s">
        <v>1033</v>
      </c>
      <c r="I975" s="45"/>
      <c r="J975" s="46"/>
      <c r="K975" s="46"/>
      <c r="L975" s="47"/>
      <c r="M975" s="47"/>
      <c r="N975" s="54"/>
      <c r="O975" s="49"/>
      <c r="P975" s="50"/>
      <c r="Q975" s="51"/>
      <c r="R975" s="51"/>
      <c r="S975" s="51"/>
      <c r="T975" s="51"/>
      <c r="U975" s="55"/>
      <c r="V975" s="53" t="str">
        <f t="shared" si="96"/>
        <v/>
      </c>
      <c r="W975" s="44"/>
      <c r="X975" t="s">
        <v>28</v>
      </c>
    </row>
    <row r="976" spans="2:24">
      <c r="B976" s="31" t="str">
        <f t="shared" si="97"/>
        <v/>
      </c>
      <c r="C976" s="31" t="str">
        <f t="shared" si="98"/>
        <v/>
      </c>
      <c r="D976" s="31" t="str">
        <f t="shared" si="93"/>
        <v>Y</v>
      </c>
      <c r="E976" s="31">
        <f t="shared" si="94"/>
        <v>0</v>
      </c>
      <c r="F976" s="32" t="str">
        <f t="shared" si="95"/>
        <v/>
      </c>
      <c r="G976" s="33" t="str">
        <f ca="1">IF(OR(P976=$N$2,P976=$N$3),IF(F976=ReleaseProgress!$G$2,0,IF(F976&gt;ReleaseProgress!$G$2,1,-1)),"")</f>
        <v/>
      </c>
      <c r="H976" s="34" t="s">
        <v>1034</v>
      </c>
      <c r="I976" s="45"/>
      <c r="J976" s="46"/>
      <c r="K976" s="46"/>
      <c r="L976" s="47"/>
      <c r="M976" s="47"/>
      <c r="N976" s="54"/>
      <c r="O976" s="49"/>
      <c r="P976" s="50"/>
      <c r="Q976" s="51"/>
      <c r="R976" s="51"/>
      <c r="S976" s="51"/>
      <c r="T976" s="51"/>
      <c r="U976" s="55"/>
      <c r="V976" s="53" t="str">
        <f t="shared" si="96"/>
        <v/>
      </c>
      <c r="W976" s="44"/>
      <c r="X976" t="s">
        <v>28</v>
      </c>
    </row>
    <row r="977" spans="2:24">
      <c r="B977" s="31" t="str">
        <f t="shared" si="97"/>
        <v/>
      </c>
      <c r="C977" s="31" t="str">
        <f t="shared" si="98"/>
        <v/>
      </c>
      <c r="D977" s="31" t="str">
        <f t="shared" si="93"/>
        <v>Y</v>
      </c>
      <c r="E977" s="31">
        <f t="shared" si="94"/>
        <v>0</v>
      </c>
      <c r="F977" s="32" t="str">
        <f t="shared" si="95"/>
        <v/>
      </c>
      <c r="G977" s="33" t="str">
        <f ca="1">IF(OR(P977=$N$2,P977=$N$3),IF(F977=ReleaseProgress!$G$2,0,IF(F977&gt;ReleaseProgress!$G$2,1,-1)),"")</f>
        <v/>
      </c>
      <c r="H977" s="34" t="s">
        <v>1035</v>
      </c>
      <c r="I977" s="45"/>
      <c r="J977" s="46"/>
      <c r="K977" s="46"/>
      <c r="L977" s="47"/>
      <c r="M977" s="47"/>
      <c r="N977" s="54"/>
      <c r="O977" s="49"/>
      <c r="P977" s="50"/>
      <c r="Q977" s="51"/>
      <c r="R977" s="51"/>
      <c r="S977" s="51"/>
      <c r="T977" s="51"/>
      <c r="U977" s="55"/>
      <c r="V977" s="53" t="str">
        <f t="shared" si="96"/>
        <v/>
      </c>
      <c r="W977" s="44"/>
      <c r="X977" t="s">
        <v>28</v>
      </c>
    </row>
    <row r="978" spans="2:24">
      <c r="B978" s="31" t="str">
        <f t="shared" si="97"/>
        <v/>
      </c>
      <c r="C978" s="31" t="str">
        <f t="shared" si="98"/>
        <v/>
      </c>
      <c r="D978" s="31" t="str">
        <f t="shared" si="93"/>
        <v>Y</v>
      </c>
      <c r="E978" s="31">
        <f t="shared" si="94"/>
        <v>0</v>
      </c>
      <c r="F978" s="32" t="str">
        <f t="shared" si="95"/>
        <v/>
      </c>
      <c r="G978" s="33" t="str">
        <f ca="1">IF(OR(P978=$N$2,P978=$N$3),IF(F978=ReleaseProgress!$G$2,0,IF(F978&gt;ReleaseProgress!$G$2,1,-1)),"")</f>
        <v/>
      </c>
      <c r="H978" s="34" t="s">
        <v>1036</v>
      </c>
      <c r="I978" s="45"/>
      <c r="J978" s="46"/>
      <c r="K978" s="46"/>
      <c r="L978" s="47"/>
      <c r="M978" s="47"/>
      <c r="N978" s="54"/>
      <c r="O978" s="49"/>
      <c r="P978" s="50"/>
      <c r="Q978" s="51"/>
      <c r="R978" s="51"/>
      <c r="S978" s="51"/>
      <c r="T978" s="51"/>
      <c r="U978" s="55"/>
      <c r="V978" s="53" t="str">
        <f t="shared" si="96"/>
        <v/>
      </c>
      <c r="W978" s="44"/>
      <c r="X978" t="s">
        <v>28</v>
      </c>
    </row>
    <row r="979" spans="2:24">
      <c r="B979" s="31" t="str">
        <f t="shared" si="97"/>
        <v/>
      </c>
      <c r="C979" s="31" t="str">
        <f t="shared" si="98"/>
        <v/>
      </c>
      <c r="D979" s="31" t="str">
        <f t="shared" si="93"/>
        <v>Y</v>
      </c>
      <c r="E979" s="31">
        <f t="shared" si="94"/>
        <v>0</v>
      </c>
      <c r="F979" s="32" t="str">
        <f t="shared" si="95"/>
        <v/>
      </c>
      <c r="G979" s="33" t="str">
        <f ca="1">IF(OR(P979=$N$2,P979=$N$3),IF(F979=ReleaseProgress!$G$2,0,IF(F979&gt;ReleaseProgress!$G$2,1,-1)),"")</f>
        <v/>
      </c>
      <c r="H979" s="34" t="s">
        <v>1037</v>
      </c>
      <c r="I979" s="45"/>
      <c r="J979" s="46"/>
      <c r="K979" s="46"/>
      <c r="L979" s="47"/>
      <c r="M979" s="47"/>
      <c r="N979" s="54"/>
      <c r="O979" s="49"/>
      <c r="P979" s="50"/>
      <c r="Q979" s="51"/>
      <c r="R979" s="51"/>
      <c r="S979" s="51"/>
      <c r="T979" s="51"/>
      <c r="U979" s="55"/>
      <c r="V979" s="53" t="str">
        <f t="shared" si="96"/>
        <v/>
      </c>
      <c r="W979" s="44"/>
      <c r="X979" t="s">
        <v>28</v>
      </c>
    </row>
    <row r="980" spans="2:24">
      <c r="B980" s="31" t="str">
        <f t="shared" si="97"/>
        <v/>
      </c>
      <c r="C980" s="31" t="str">
        <f t="shared" si="98"/>
        <v/>
      </c>
      <c r="D980" s="31" t="str">
        <f t="shared" si="93"/>
        <v>Y</v>
      </c>
      <c r="E980" s="31">
        <f t="shared" si="94"/>
        <v>0</v>
      </c>
      <c r="F980" s="32" t="str">
        <f t="shared" si="95"/>
        <v/>
      </c>
      <c r="G980" s="33" t="str">
        <f ca="1">IF(OR(P980=$N$2,P980=$N$3),IF(F980=ReleaseProgress!$G$2,0,IF(F980&gt;ReleaseProgress!$G$2,1,-1)),"")</f>
        <v/>
      </c>
      <c r="H980" s="34" t="s">
        <v>1038</v>
      </c>
      <c r="I980" s="45"/>
      <c r="J980" s="46"/>
      <c r="K980" s="46"/>
      <c r="L980" s="47"/>
      <c r="M980" s="47"/>
      <c r="N980" s="54"/>
      <c r="O980" s="49"/>
      <c r="P980" s="50"/>
      <c r="Q980" s="51"/>
      <c r="R980" s="51"/>
      <c r="S980" s="51"/>
      <c r="T980" s="51"/>
      <c r="U980" s="55"/>
      <c r="V980" s="53" t="str">
        <f t="shared" si="96"/>
        <v/>
      </c>
      <c r="W980" s="44"/>
      <c r="X980" t="s">
        <v>28</v>
      </c>
    </row>
    <row r="981" spans="2:24">
      <c r="B981" s="31" t="str">
        <f t="shared" si="97"/>
        <v/>
      </c>
      <c r="C981" s="31" t="str">
        <f t="shared" si="98"/>
        <v/>
      </c>
      <c r="D981" s="31" t="str">
        <f t="shared" si="93"/>
        <v>Y</v>
      </c>
      <c r="E981" s="31">
        <f t="shared" si="94"/>
        <v>0</v>
      </c>
      <c r="F981" s="32" t="str">
        <f t="shared" si="95"/>
        <v/>
      </c>
      <c r="G981" s="33" t="str">
        <f ca="1">IF(OR(P981=$N$2,P981=$N$3),IF(F981=ReleaseProgress!$G$2,0,IF(F981&gt;ReleaseProgress!$G$2,1,-1)),"")</f>
        <v/>
      </c>
      <c r="H981" s="34" t="s">
        <v>1039</v>
      </c>
      <c r="I981" s="45"/>
      <c r="J981" s="46"/>
      <c r="K981" s="46"/>
      <c r="L981" s="47"/>
      <c r="M981" s="47"/>
      <c r="N981" s="54"/>
      <c r="O981" s="49"/>
      <c r="P981" s="50"/>
      <c r="Q981" s="51"/>
      <c r="R981" s="51"/>
      <c r="S981" s="51"/>
      <c r="T981" s="51"/>
      <c r="U981" s="55"/>
      <c r="V981" s="53" t="str">
        <f t="shared" si="96"/>
        <v/>
      </c>
      <c r="W981" s="44"/>
      <c r="X981" t="s">
        <v>28</v>
      </c>
    </row>
    <row r="982" spans="2:24">
      <c r="B982" s="31" t="str">
        <f t="shared" si="97"/>
        <v/>
      </c>
      <c r="C982" s="31" t="str">
        <f t="shared" si="98"/>
        <v/>
      </c>
      <c r="D982" s="31" t="str">
        <f t="shared" si="93"/>
        <v>Y</v>
      </c>
      <c r="E982" s="31">
        <f t="shared" si="94"/>
        <v>0</v>
      </c>
      <c r="F982" s="32" t="str">
        <f t="shared" si="95"/>
        <v/>
      </c>
      <c r="G982" s="33" t="str">
        <f ca="1">IF(OR(P982=$N$2,P982=$N$3),IF(F982=ReleaseProgress!$G$2,0,IF(F982&gt;ReleaseProgress!$G$2,1,-1)),"")</f>
        <v/>
      </c>
      <c r="H982" s="34" t="s">
        <v>1040</v>
      </c>
      <c r="I982" s="45"/>
      <c r="J982" s="46"/>
      <c r="K982" s="46"/>
      <c r="L982" s="47"/>
      <c r="M982" s="47"/>
      <c r="N982" s="54"/>
      <c r="O982" s="49"/>
      <c r="P982" s="50"/>
      <c r="Q982" s="51"/>
      <c r="R982" s="51"/>
      <c r="S982" s="51"/>
      <c r="T982" s="51"/>
      <c r="U982" s="55"/>
      <c r="V982" s="53" t="str">
        <f t="shared" si="96"/>
        <v/>
      </c>
      <c r="W982" s="44"/>
      <c r="X982" t="s">
        <v>28</v>
      </c>
    </row>
    <row r="983" spans="2:24">
      <c r="B983" s="31" t="str">
        <f t="shared" si="97"/>
        <v/>
      </c>
      <c r="C983" s="31" t="str">
        <f t="shared" si="98"/>
        <v/>
      </c>
      <c r="D983" s="31" t="str">
        <f t="shared" si="93"/>
        <v>Y</v>
      </c>
      <c r="E983" s="31">
        <f t="shared" si="94"/>
        <v>0</v>
      </c>
      <c r="F983" s="32" t="str">
        <f t="shared" si="95"/>
        <v/>
      </c>
      <c r="G983" s="33" t="str">
        <f ca="1">IF(OR(P983=$N$2,P983=$N$3),IF(F983=ReleaseProgress!$G$2,0,IF(F983&gt;ReleaseProgress!$G$2,1,-1)),"")</f>
        <v/>
      </c>
      <c r="H983" s="34" t="s">
        <v>1041</v>
      </c>
      <c r="I983" s="45"/>
      <c r="J983" s="46"/>
      <c r="K983" s="46"/>
      <c r="L983" s="47"/>
      <c r="M983" s="47"/>
      <c r="N983" s="54"/>
      <c r="O983" s="49"/>
      <c r="P983" s="50"/>
      <c r="Q983" s="51"/>
      <c r="R983" s="51"/>
      <c r="S983" s="51"/>
      <c r="T983" s="51"/>
      <c r="U983" s="55"/>
      <c r="V983" s="53" t="str">
        <f t="shared" si="96"/>
        <v/>
      </c>
      <c r="W983" s="44"/>
      <c r="X983" t="s">
        <v>28</v>
      </c>
    </row>
    <row r="984" spans="2:24">
      <c r="B984" s="31" t="str">
        <f t="shared" si="97"/>
        <v/>
      </c>
      <c r="C984" s="31" t="str">
        <f t="shared" si="98"/>
        <v/>
      </c>
      <c r="D984" s="31" t="str">
        <f t="shared" si="93"/>
        <v>Y</v>
      </c>
      <c r="E984" s="31">
        <f t="shared" si="94"/>
        <v>0</v>
      </c>
      <c r="F984" s="32" t="str">
        <f t="shared" si="95"/>
        <v/>
      </c>
      <c r="G984" s="33" t="str">
        <f ca="1">IF(OR(P984=$N$2,P984=$N$3),IF(F984=ReleaseProgress!$G$2,0,IF(F984&gt;ReleaseProgress!$G$2,1,-1)),"")</f>
        <v/>
      </c>
      <c r="H984" s="34" t="s">
        <v>1042</v>
      </c>
      <c r="I984" s="45"/>
      <c r="J984" s="46"/>
      <c r="K984" s="46"/>
      <c r="L984" s="47"/>
      <c r="M984" s="47"/>
      <c r="N984" s="54"/>
      <c r="O984" s="49"/>
      <c r="P984" s="50"/>
      <c r="Q984" s="51"/>
      <c r="R984" s="51"/>
      <c r="S984" s="51"/>
      <c r="T984" s="51"/>
      <c r="U984" s="55"/>
      <c r="V984" s="53" t="str">
        <f t="shared" si="96"/>
        <v/>
      </c>
      <c r="W984" s="44"/>
      <c r="X984" t="s">
        <v>28</v>
      </c>
    </row>
    <row r="985" spans="2:24">
      <c r="B985" s="31" t="str">
        <f t="shared" si="97"/>
        <v/>
      </c>
      <c r="C985" s="31" t="str">
        <f t="shared" si="98"/>
        <v/>
      </c>
      <c r="D985" s="31" t="str">
        <f t="shared" si="93"/>
        <v>Y</v>
      </c>
      <c r="E985" s="31">
        <f t="shared" si="94"/>
        <v>0</v>
      </c>
      <c r="F985" s="32" t="str">
        <f t="shared" si="95"/>
        <v/>
      </c>
      <c r="G985" s="33" t="str">
        <f ca="1">IF(OR(P985=$N$2,P985=$N$3),IF(F985=ReleaseProgress!$G$2,0,IF(F985&gt;ReleaseProgress!$G$2,1,-1)),"")</f>
        <v/>
      </c>
      <c r="H985" s="34" t="s">
        <v>1043</v>
      </c>
      <c r="I985" s="45"/>
      <c r="J985" s="46"/>
      <c r="K985" s="46"/>
      <c r="L985" s="47"/>
      <c r="M985" s="47"/>
      <c r="N985" s="54"/>
      <c r="O985" s="49"/>
      <c r="P985" s="50"/>
      <c r="Q985" s="51"/>
      <c r="R985" s="51"/>
      <c r="S985" s="51"/>
      <c r="T985" s="51"/>
      <c r="U985" s="55"/>
      <c r="V985" s="53" t="str">
        <f t="shared" si="96"/>
        <v/>
      </c>
      <c r="W985" s="44"/>
      <c r="X985" t="s">
        <v>28</v>
      </c>
    </row>
    <row r="986" spans="2:24">
      <c r="B986" s="31" t="str">
        <f t="shared" si="97"/>
        <v/>
      </c>
      <c r="C986" s="31" t="str">
        <f t="shared" si="98"/>
        <v/>
      </c>
      <c r="D986" s="31" t="str">
        <f t="shared" si="93"/>
        <v>Y</v>
      </c>
      <c r="E986" s="31">
        <f t="shared" si="94"/>
        <v>0</v>
      </c>
      <c r="F986" s="32" t="str">
        <f t="shared" si="95"/>
        <v/>
      </c>
      <c r="G986" s="33" t="str">
        <f ca="1">IF(OR(P986=$N$2,P986=$N$3),IF(F986=ReleaseProgress!$G$2,0,IF(F986&gt;ReleaseProgress!$G$2,1,-1)),"")</f>
        <v/>
      </c>
      <c r="H986" s="34" t="s">
        <v>1044</v>
      </c>
      <c r="I986" s="45"/>
      <c r="J986" s="46"/>
      <c r="K986" s="46"/>
      <c r="L986" s="47"/>
      <c r="M986" s="47"/>
      <c r="N986" s="54"/>
      <c r="O986" s="49"/>
      <c r="P986" s="50"/>
      <c r="Q986" s="51"/>
      <c r="R986" s="51"/>
      <c r="S986" s="51"/>
      <c r="T986" s="51"/>
      <c r="U986" s="55"/>
      <c r="V986" s="53" t="str">
        <f t="shared" si="96"/>
        <v/>
      </c>
      <c r="W986" s="44"/>
      <c r="X986" t="s">
        <v>28</v>
      </c>
    </row>
    <row r="987" spans="2:24">
      <c r="B987" s="31" t="str">
        <f t="shared" si="97"/>
        <v/>
      </c>
      <c r="C987" s="31" t="str">
        <f t="shared" si="98"/>
        <v/>
      </c>
      <c r="D987" s="31" t="str">
        <f t="shared" si="93"/>
        <v>Y</v>
      </c>
      <c r="E987" s="31">
        <f t="shared" si="94"/>
        <v>0</v>
      </c>
      <c r="F987" s="32" t="str">
        <f t="shared" si="95"/>
        <v/>
      </c>
      <c r="G987" s="33" t="str">
        <f ca="1">IF(OR(P987=$N$2,P987=$N$3),IF(F987=ReleaseProgress!$G$2,0,IF(F987&gt;ReleaseProgress!$G$2,1,-1)),"")</f>
        <v/>
      </c>
      <c r="H987" s="34" t="s">
        <v>1045</v>
      </c>
      <c r="I987" s="45"/>
      <c r="J987" s="46"/>
      <c r="K987" s="46"/>
      <c r="L987" s="47"/>
      <c r="M987" s="47"/>
      <c r="N987" s="54"/>
      <c r="O987" s="49"/>
      <c r="P987" s="50"/>
      <c r="Q987" s="51"/>
      <c r="R987" s="51"/>
      <c r="S987" s="51"/>
      <c r="T987" s="51"/>
      <c r="U987" s="55"/>
      <c r="V987" s="53" t="str">
        <f t="shared" si="96"/>
        <v/>
      </c>
      <c r="W987" s="44"/>
      <c r="X987" t="s">
        <v>28</v>
      </c>
    </row>
    <row r="988" spans="2:24">
      <c r="B988" s="31" t="str">
        <f t="shared" si="97"/>
        <v/>
      </c>
      <c r="C988" s="31" t="str">
        <f t="shared" si="98"/>
        <v/>
      </c>
      <c r="D988" s="31" t="str">
        <f t="shared" si="93"/>
        <v>Y</v>
      </c>
      <c r="E988" s="31">
        <f t="shared" si="94"/>
        <v>0</v>
      </c>
      <c r="F988" s="32" t="str">
        <f t="shared" si="95"/>
        <v/>
      </c>
      <c r="G988" s="33" t="str">
        <f ca="1">IF(OR(P988=$N$2,P988=$N$3),IF(F988=ReleaseProgress!$G$2,0,IF(F988&gt;ReleaseProgress!$G$2,1,-1)),"")</f>
        <v/>
      </c>
      <c r="H988" s="34" t="s">
        <v>1046</v>
      </c>
      <c r="I988" s="45"/>
      <c r="J988" s="46"/>
      <c r="K988" s="46"/>
      <c r="L988" s="47"/>
      <c r="M988" s="47"/>
      <c r="N988" s="54"/>
      <c r="O988" s="49"/>
      <c r="P988" s="50"/>
      <c r="Q988" s="51"/>
      <c r="R988" s="51"/>
      <c r="S988" s="51"/>
      <c r="T988" s="51"/>
      <c r="U988" s="55"/>
      <c r="V988" s="53" t="str">
        <f t="shared" si="96"/>
        <v/>
      </c>
      <c r="W988" s="44"/>
      <c r="X988" t="s">
        <v>28</v>
      </c>
    </row>
    <row r="989" spans="2:24">
      <c r="B989" s="31" t="str">
        <f t="shared" si="97"/>
        <v/>
      </c>
      <c r="C989" s="31" t="str">
        <f t="shared" si="98"/>
        <v/>
      </c>
      <c r="D989" s="31" t="str">
        <f t="shared" si="93"/>
        <v>Y</v>
      </c>
      <c r="E989" s="31">
        <f t="shared" si="94"/>
        <v>0</v>
      </c>
      <c r="F989" s="32" t="str">
        <f t="shared" si="95"/>
        <v/>
      </c>
      <c r="G989" s="33" t="str">
        <f ca="1">IF(OR(P989=$N$2,P989=$N$3),IF(F989=ReleaseProgress!$G$2,0,IF(F989&gt;ReleaseProgress!$G$2,1,-1)),"")</f>
        <v/>
      </c>
      <c r="H989" s="34" t="s">
        <v>1047</v>
      </c>
      <c r="I989" s="45"/>
      <c r="J989" s="46"/>
      <c r="K989" s="46"/>
      <c r="L989" s="47"/>
      <c r="M989" s="47"/>
      <c r="N989" s="54"/>
      <c r="O989" s="49"/>
      <c r="P989" s="50"/>
      <c r="Q989" s="51"/>
      <c r="R989" s="51"/>
      <c r="S989" s="51"/>
      <c r="T989" s="51"/>
      <c r="U989" s="55"/>
      <c r="V989" s="53" t="str">
        <f t="shared" si="96"/>
        <v/>
      </c>
      <c r="W989" s="44"/>
      <c r="X989" t="s">
        <v>28</v>
      </c>
    </row>
    <row r="990" spans="2:24">
      <c r="B990" s="31" t="str">
        <f t="shared" si="97"/>
        <v/>
      </c>
      <c r="C990" s="31" t="str">
        <f t="shared" si="98"/>
        <v/>
      </c>
      <c r="D990" s="31" t="str">
        <f t="shared" si="93"/>
        <v>Y</v>
      </c>
      <c r="E990" s="31">
        <f t="shared" si="94"/>
        <v>0</v>
      </c>
      <c r="F990" s="32" t="str">
        <f t="shared" si="95"/>
        <v/>
      </c>
      <c r="G990" s="33" t="str">
        <f ca="1">IF(OR(P990=$N$2,P990=$N$3),IF(F990=ReleaseProgress!$G$2,0,IF(F990&gt;ReleaseProgress!$G$2,1,-1)),"")</f>
        <v/>
      </c>
      <c r="H990" s="34" t="s">
        <v>1048</v>
      </c>
      <c r="I990" s="45"/>
      <c r="J990" s="46"/>
      <c r="K990" s="46"/>
      <c r="L990" s="47"/>
      <c r="M990" s="47"/>
      <c r="N990" s="54"/>
      <c r="O990" s="49"/>
      <c r="P990" s="50"/>
      <c r="Q990" s="51"/>
      <c r="R990" s="51"/>
      <c r="S990" s="51"/>
      <c r="T990" s="51"/>
      <c r="U990" s="55"/>
      <c r="V990" s="53" t="str">
        <f t="shared" si="96"/>
        <v/>
      </c>
      <c r="W990" s="44"/>
      <c r="X990" t="s">
        <v>28</v>
      </c>
    </row>
    <row r="991" spans="2:24">
      <c r="B991" s="31" t="str">
        <f t="shared" si="97"/>
        <v/>
      </c>
      <c r="C991" s="31" t="str">
        <f t="shared" si="98"/>
        <v/>
      </c>
      <c r="D991" s="31" t="str">
        <f t="shared" si="93"/>
        <v>Y</v>
      </c>
      <c r="E991" s="31">
        <f t="shared" si="94"/>
        <v>0</v>
      </c>
      <c r="F991" s="32" t="str">
        <f t="shared" si="95"/>
        <v/>
      </c>
      <c r="G991" s="33" t="str">
        <f ca="1">IF(OR(P991=$N$2,P991=$N$3),IF(F991=ReleaseProgress!$G$2,0,IF(F991&gt;ReleaseProgress!$G$2,1,-1)),"")</f>
        <v/>
      </c>
      <c r="H991" s="34" t="s">
        <v>1049</v>
      </c>
      <c r="I991" s="45"/>
      <c r="J991" s="46"/>
      <c r="K991" s="46"/>
      <c r="L991" s="47"/>
      <c r="M991" s="47"/>
      <c r="N991" s="54"/>
      <c r="O991" s="49"/>
      <c r="P991" s="50"/>
      <c r="Q991" s="51"/>
      <c r="R991" s="51"/>
      <c r="S991" s="51"/>
      <c r="T991" s="51"/>
      <c r="U991" s="55"/>
      <c r="V991" s="53" t="str">
        <f t="shared" si="96"/>
        <v/>
      </c>
      <c r="W991" s="44"/>
      <c r="X991" t="s">
        <v>28</v>
      </c>
    </row>
    <row r="992" spans="2:24">
      <c r="B992" s="31" t="str">
        <f t="shared" si="97"/>
        <v/>
      </c>
      <c r="C992" s="31" t="str">
        <f t="shared" si="98"/>
        <v/>
      </c>
      <c r="D992" s="31" t="str">
        <f t="shared" si="93"/>
        <v>Y</v>
      </c>
      <c r="E992" s="31">
        <f t="shared" si="94"/>
        <v>0</v>
      </c>
      <c r="F992" s="32" t="str">
        <f t="shared" si="95"/>
        <v/>
      </c>
      <c r="G992" s="33" t="str">
        <f ca="1">IF(OR(P992=$N$2,P992=$N$3),IF(F992=ReleaseProgress!$G$2,0,IF(F992&gt;ReleaseProgress!$G$2,1,-1)),"")</f>
        <v/>
      </c>
      <c r="H992" s="34" t="s">
        <v>1050</v>
      </c>
      <c r="I992" s="45"/>
      <c r="J992" s="46"/>
      <c r="K992" s="46"/>
      <c r="L992" s="47"/>
      <c r="M992" s="47"/>
      <c r="N992" s="54"/>
      <c r="O992" s="49"/>
      <c r="P992" s="50"/>
      <c r="Q992" s="51"/>
      <c r="R992" s="51"/>
      <c r="S992" s="51"/>
      <c r="T992" s="51"/>
      <c r="U992" s="55"/>
      <c r="V992" s="53" t="str">
        <f t="shared" si="96"/>
        <v/>
      </c>
      <c r="W992" s="44"/>
      <c r="X992" t="s">
        <v>28</v>
      </c>
    </row>
    <row r="993" spans="2:24">
      <c r="B993" s="31" t="str">
        <f t="shared" si="97"/>
        <v/>
      </c>
      <c r="C993" s="31" t="str">
        <f t="shared" si="98"/>
        <v/>
      </c>
      <c r="D993" s="31" t="str">
        <f t="shared" si="93"/>
        <v>Y</v>
      </c>
      <c r="E993" s="31">
        <f t="shared" si="94"/>
        <v>0</v>
      </c>
      <c r="F993" s="32" t="str">
        <f t="shared" si="95"/>
        <v/>
      </c>
      <c r="G993" s="33" t="str">
        <f ca="1">IF(OR(P993=$N$2,P993=$N$3),IF(F993=ReleaseProgress!$G$2,0,IF(F993&gt;ReleaseProgress!$G$2,1,-1)),"")</f>
        <v/>
      </c>
      <c r="H993" s="34" t="s">
        <v>1051</v>
      </c>
      <c r="I993" s="45"/>
      <c r="J993" s="46"/>
      <c r="K993" s="46"/>
      <c r="L993" s="47"/>
      <c r="M993" s="47"/>
      <c r="N993" s="54"/>
      <c r="O993" s="49"/>
      <c r="P993" s="50"/>
      <c r="Q993" s="51"/>
      <c r="R993" s="51"/>
      <c r="S993" s="51"/>
      <c r="T993" s="51"/>
      <c r="U993" s="55"/>
      <c r="V993" s="53" t="str">
        <f t="shared" si="96"/>
        <v/>
      </c>
      <c r="W993" s="44"/>
      <c r="X993" t="s">
        <v>28</v>
      </c>
    </row>
    <row r="994" spans="2:24">
      <c r="B994" s="31" t="str">
        <f t="shared" si="97"/>
        <v/>
      </c>
      <c r="C994" s="31" t="str">
        <f t="shared" si="98"/>
        <v/>
      </c>
      <c r="D994" s="31" t="str">
        <f t="shared" si="93"/>
        <v>Y</v>
      </c>
      <c r="E994" s="31">
        <f t="shared" si="94"/>
        <v>0</v>
      </c>
      <c r="F994" s="32" t="str">
        <f t="shared" si="95"/>
        <v/>
      </c>
      <c r="G994" s="33" t="str">
        <f ca="1">IF(OR(P994=$N$2,P994=$N$3),IF(F994=ReleaseProgress!$G$2,0,IF(F994&gt;ReleaseProgress!$G$2,1,-1)),"")</f>
        <v/>
      </c>
      <c r="H994" s="34" t="s">
        <v>1052</v>
      </c>
      <c r="I994" s="45"/>
      <c r="J994" s="46"/>
      <c r="K994" s="46"/>
      <c r="L994" s="47"/>
      <c r="M994" s="47"/>
      <c r="N994" s="54"/>
      <c r="O994" s="49"/>
      <c r="P994" s="50"/>
      <c r="Q994" s="51"/>
      <c r="R994" s="51"/>
      <c r="S994" s="51"/>
      <c r="T994" s="51"/>
      <c r="U994" s="55"/>
      <c r="V994" s="53" t="str">
        <f t="shared" si="96"/>
        <v/>
      </c>
      <c r="W994" s="44"/>
      <c r="X994" t="s">
        <v>28</v>
      </c>
    </row>
    <row r="995" spans="2:24">
      <c r="B995" s="31" t="str">
        <f t="shared" si="97"/>
        <v/>
      </c>
      <c r="C995" s="31" t="str">
        <f t="shared" si="98"/>
        <v/>
      </c>
      <c r="D995" s="31" t="str">
        <f t="shared" si="93"/>
        <v>Y</v>
      </c>
      <c r="E995" s="31">
        <f t="shared" si="94"/>
        <v>0</v>
      </c>
      <c r="F995" s="32" t="str">
        <f t="shared" si="95"/>
        <v/>
      </c>
      <c r="G995" s="33" t="str">
        <f ca="1">IF(OR(P995=$N$2,P995=$N$3),IF(F995=ReleaseProgress!$G$2,0,IF(F995&gt;ReleaseProgress!$G$2,1,-1)),"")</f>
        <v/>
      </c>
      <c r="H995" s="34" t="s">
        <v>1053</v>
      </c>
      <c r="I995" s="45"/>
      <c r="J995" s="46"/>
      <c r="K995" s="46"/>
      <c r="L995" s="47"/>
      <c r="M995" s="47"/>
      <c r="N995" s="54"/>
      <c r="O995" s="49"/>
      <c r="P995" s="50"/>
      <c r="Q995" s="51"/>
      <c r="R995" s="51"/>
      <c r="S995" s="51"/>
      <c r="T995" s="51"/>
      <c r="U995" s="55"/>
      <c r="V995" s="53" t="str">
        <f t="shared" si="96"/>
        <v/>
      </c>
      <c r="W995" s="44"/>
      <c r="X995" t="s">
        <v>28</v>
      </c>
    </row>
    <row r="996" spans="2:24">
      <c r="B996" s="31" t="str">
        <f t="shared" si="97"/>
        <v/>
      </c>
      <c r="C996" s="31" t="str">
        <f t="shared" si="98"/>
        <v/>
      </c>
      <c r="D996" s="31" t="str">
        <f t="shared" si="93"/>
        <v>Y</v>
      </c>
      <c r="E996" s="31">
        <f t="shared" si="94"/>
        <v>0</v>
      </c>
      <c r="F996" s="32" t="str">
        <f t="shared" si="95"/>
        <v/>
      </c>
      <c r="G996" s="33" t="str">
        <f ca="1">IF(OR(P996=$N$2,P996=$N$3),IF(F996=ReleaseProgress!$G$2,0,IF(F996&gt;ReleaseProgress!$G$2,1,-1)),"")</f>
        <v/>
      </c>
      <c r="H996" s="34" t="s">
        <v>1054</v>
      </c>
      <c r="I996" s="45"/>
      <c r="J996" s="46"/>
      <c r="K996" s="46"/>
      <c r="L996" s="47"/>
      <c r="M996" s="47"/>
      <c r="N996" s="54"/>
      <c r="O996" s="49"/>
      <c r="P996" s="50"/>
      <c r="Q996" s="51"/>
      <c r="R996" s="51"/>
      <c r="S996" s="51"/>
      <c r="T996" s="51"/>
      <c r="U996" s="55"/>
      <c r="V996" s="53" t="str">
        <f t="shared" si="96"/>
        <v/>
      </c>
      <c r="W996" s="44"/>
      <c r="X996" t="s">
        <v>28</v>
      </c>
    </row>
    <row r="997" spans="2:24">
      <c r="B997" s="31" t="str">
        <f t="shared" si="97"/>
        <v/>
      </c>
      <c r="C997" s="31" t="str">
        <f t="shared" si="98"/>
        <v/>
      </c>
      <c r="D997" s="31" t="str">
        <f t="shared" si="93"/>
        <v>Y</v>
      </c>
      <c r="E997" s="31">
        <f t="shared" si="94"/>
        <v>0</v>
      </c>
      <c r="F997" s="32" t="str">
        <f t="shared" si="95"/>
        <v/>
      </c>
      <c r="G997" s="33" t="str">
        <f ca="1">IF(OR(P997=$N$2,P997=$N$3),IF(F997=ReleaseProgress!$G$2,0,IF(F997&gt;ReleaseProgress!$G$2,1,-1)),"")</f>
        <v/>
      </c>
      <c r="H997" s="34" t="s">
        <v>1055</v>
      </c>
      <c r="I997" s="45"/>
      <c r="J997" s="46"/>
      <c r="K997" s="46"/>
      <c r="L997" s="47"/>
      <c r="M997" s="47"/>
      <c r="N997" s="54"/>
      <c r="O997" s="49"/>
      <c r="P997" s="50"/>
      <c r="Q997" s="51"/>
      <c r="R997" s="51"/>
      <c r="S997" s="51"/>
      <c r="T997" s="51"/>
      <c r="U997" s="55"/>
      <c r="V997" s="53" t="str">
        <f t="shared" si="96"/>
        <v/>
      </c>
      <c r="W997" s="44"/>
      <c r="X997" t="s">
        <v>28</v>
      </c>
    </row>
    <row r="998" spans="2:24">
      <c r="B998" s="31" t="str">
        <f t="shared" si="97"/>
        <v/>
      </c>
      <c r="C998" s="31" t="str">
        <f t="shared" si="98"/>
        <v/>
      </c>
      <c r="D998" s="31" t="str">
        <f t="shared" si="93"/>
        <v>Y</v>
      </c>
      <c r="E998" s="31">
        <f t="shared" si="94"/>
        <v>0</v>
      </c>
      <c r="F998" s="32" t="str">
        <f t="shared" si="95"/>
        <v/>
      </c>
      <c r="G998" s="33" t="str">
        <f ca="1">IF(OR(P998=$N$2,P998=$N$3),IF(F998=ReleaseProgress!$G$2,0,IF(F998&gt;ReleaseProgress!$G$2,1,-1)),"")</f>
        <v/>
      </c>
      <c r="H998" s="34" t="s">
        <v>1056</v>
      </c>
      <c r="I998" s="45"/>
      <c r="J998" s="46"/>
      <c r="K998" s="46"/>
      <c r="L998" s="47"/>
      <c r="M998" s="47"/>
      <c r="N998" s="54"/>
      <c r="O998" s="49"/>
      <c r="P998" s="50"/>
      <c r="Q998" s="51"/>
      <c r="R998" s="51"/>
      <c r="S998" s="51"/>
      <c r="T998" s="51"/>
      <c r="U998" s="55"/>
      <c r="V998" s="53" t="str">
        <f t="shared" si="96"/>
        <v/>
      </c>
      <c r="W998" s="44"/>
      <c r="X998" t="s">
        <v>28</v>
      </c>
    </row>
    <row r="999" spans="2:24">
      <c r="B999" s="31" t="str">
        <f t="shared" si="97"/>
        <v/>
      </c>
      <c r="C999" s="31" t="str">
        <f t="shared" si="98"/>
        <v/>
      </c>
      <c r="D999" s="31" t="str">
        <f t="shared" si="93"/>
        <v>Y</v>
      </c>
      <c r="E999" s="31">
        <f t="shared" si="94"/>
        <v>0</v>
      </c>
      <c r="F999" s="32" t="str">
        <f t="shared" si="95"/>
        <v/>
      </c>
      <c r="G999" s="33" t="str">
        <f ca="1">IF(OR(P999=$N$2,P999=$N$3),IF(F999=ReleaseProgress!$G$2,0,IF(F999&gt;ReleaseProgress!$G$2,1,-1)),"")</f>
        <v/>
      </c>
      <c r="H999" s="34" t="s">
        <v>1057</v>
      </c>
      <c r="I999" s="45"/>
      <c r="J999" s="46"/>
      <c r="K999" s="46"/>
      <c r="L999" s="47"/>
      <c r="M999" s="47"/>
      <c r="N999" s="54"/>
      <c r="O999" s="49"/>
      <c r="P999" s="50"/>
      <c r="Q999" s="51"/>
      <c r="R999" s="51"/>
      <c r="S999" s="51"/>
      <c r="T999" s="51"/>
      <c r="U999" s="55"/>
      <c r="V999" s="53" t="str">
        <f t="shared" si="96"/>
        <v/>
      </c>
      <c r="W999" s="44"/>
      <c r="X999" t="s">
        <v>28</v>
      </c>
    </row>
    <row r="1000" spans="2:24">
      <c r="B1000" s="31" t="str">
        <f t="shared" si="97"/>
        <v/>
      </c>
      <c r="C1000" s="31" t="str">
        <f t="shared" si="98"/>
        <v/>
      </c>
      <c r="D1000" s="31" t="str">
        <f t="shared" si="93"/>
        <v>Y</v>
      </c>
      <c r="E1000" s="31">
        <f t="shared" si="94"/>
        <v>0</v>
      </c>
      <c r="F1000" s="32" t="str">
        <f t="shared" si="95"/>
        <v/>
      </c>
      <c r="G1000" s="33" t="str">
        <f ca="1">IF(OR(P1000=$N$2,P1000=$N$3),IF(F1000=ReleaseProgress!$G$2,0,IF(F1000&gt;ReleaseProgress!$G$2,1,-1)),"")</f>
        <v/>
      </c>
      <c r="H1000" s="34" t="s">
        <v>1058</v>
      </c>
      <c r="I1000" s="45"/>
      <c r="J1000" s="46"/>
      <c r="K1000" s="46"/>
      <c r="L1000" s="47"/>
      <c r="M1000" s="47"/>
      <c r="N1000" s="54"/>
      <c r="O1000" s="49"/>
      <c r="P1000" s="50"/>
      <c r="Q1000" s="51"/>
      <c r="R1000" s="51"/>
      <c r="S1000" s="51"/>
      <c r="T1000" s="51"/>
      <c r="U1000" s="55"/>
      <c r="V1000" s="53" t="str">
        <f t="shared" si="96"/>
        <v/>
      </c>
      <c r="W1000" s="44"/>
      <c r="X1000" t="s">
        <v>28</v>
      </c>
    </row>
    <row r="1001" spans="2:24">
      <c r="B1001" s="31" t="str">
        <f t="shared" si="97"/>
        <v/>
      </c>
      <c r="C1001" s="31" t="str">
        <f t="shared" si="98"/>
        <v/>
      </c>
      <c r="D1001" s="31" t="str">
        <f t="shared" si="93"/>
        <v>Y</v>
      </c>
      <c r="E1001" s="31">
        <f t="shared" si="94"/>
        <v>0</v>
      </c>
      <c r="F1001" s="32" t="str">
        <f t="shared" si="95"/>
        <v/>
      </c>
      <c r="G1001" s="33" t="str">
        <f ca="1">IF(OR(P1001=$N$2,P1001=$N$3),IF(F1001=ReleaseProgress!$G$2,0,IF(F1001&gt;ReleaseProgress!$G$2,1,-1)),"")</f>
        <v/>
      </c>
      <c r="H1001" s="34" t="s">
        <v>1059</v>
      </c>
      <c r="I1001" s="45"/>
      <c r="J1001" s="46"/>
      <c r="K1001" s="46"/>
      <c r="L1001" s="47"/>
      <c r="M1001" s="47"/>
      <c r="N1001" s="54"/>
      <c r="O1001" s="49"/>
      <c r="P1001" s="50"/>
      <c r="Q1001" s="51"/>
      <c r="R1001" s="51"/>
      <c r="S1001" s="51"/>
      <c r="T1001" s="51"/>
      <c r="U1001" s="55"/>
      <c r="V1001" s="53" t="str">
        <f t="shared" si="96"/>
        <v/>
      </c>
      <c r="W1001" s="44"/>
      <c r="X1001" t="s">
        <v>28</v>
      </c>
    </row>
    <row r="1002" spans="2:24">
      <c r="B1002" s="31" t="str">
        <f t="shared" si="97"/>
        <v/>
      </c>
      <c r="C1002" s="31" t="str">
        <f t="shared" si="98"/>
        <v/>
      </c>
      <c r="D1002" s="31" t="str">
        <f t="shared" si="93"/>
        <v>Y</v>
      </c>
      <c r="E1002" s="31">
        <f t="shared" si="94"/>
        <v>0</v>
      </c>
      <c r="F1002" s="32" t="str">
        <f t="shared" si="95"/>
        <v/>
      </c>
      <c r="G1002" s="33" t="str">
        <f ca="1">IF(OR(P1002=$N$2,P1002=$N$3),IF(F1002=ReleaseProgress!$G$2,0,IF(F1002&gt;ReleaseProgress!$G$2,1,-1)),"")</f>
        <v/>
      </c>
      <c r="H1002" s="34" t="s">
        <v>1060</v>
      </c>
      <c r="I1002" s="45"/>
      <c r="J1002" s="46"/>
      <c r="K1002" s="46"/>
      <c r="L1002" s="47"/>
      <c r="M1002" s="47"/>
      <c r="N1002" s="54"/>
      <c r="O1002" s="49"/>
      <c r="P1002" s="50"/>
      <c r="Q1002" s="51"/>
      <c r="R1002" s="51"/>
      <c r="S1002" s="51"/>
      <c r="T1002" s="51"/>
      <c r="U1002" s="55"/>
      <c r="V1002" s="53" t="str">
        <f t="shared" si="96"/>
        <v/>
      </c>
      <c r="W1002" s="44"/>
      <c r="X1002" t="s">
        <v>28</v>
      </c>
    </row>
    <row r="1003" spans="2:24">
      <c r="B1003" s="31" t="str">
        <f t="shared" si="97"/>
        <v/>
      </c>
      <c r="C1003" s="31" t="str">
        <f t="shared" si="98"/>
        <v/>
      </c>
      <c r="D1003" s="31" t="str">
        <f t="shared" si="93"/>
        <v>Y</v>
      </c>
      <c r="E1003" s="31">
        <f t="shared" si="94"/>
        <v>0</v>
      </c>
      <c r="F1003" s="32" t="str">
        <f t="shared" si="95"/>
        <v/>
      </c>
      <c r="G1003" s="33" t="str">
        <f ca="1">IF(OR(P1003=$N$2,P1003=$N$3),IF(F1003=ReleaseProgress!$G$2,0,IF(F1003&gt;ReleaseProgress!$G$2,1,-1)),"")</f>
        <v/>
      </c>
      <c r="H1003" s="34" t="s">
        <v>1061</v>
      </c>
      <c r="I1003" s="45"/>
      <c r="J1003" s="46"/>
      <c r="K1003" s="46"/>
      <c r="L1003" s="47"/>
      <c r="M1003" s="47"/>
      <c r="N1003" s="54"/>
      <c r="O1003" s="49"/>
      <c r="P1003" s="50"/>
      <c r="Q1003" s="51"/>
      <c r="R1003" s="51"/>
      <c r="S1003" s="51"/>
      <c r="T1003" s="51"/>
      <c r="U1003" s="55"/>
      <c r="V1003" s="53" t="str">
        <f t="shared" si="96"/>
        <v/>
      </c>
      <c r="W1003" s="44"/>
      <c r="X1003" t="s">
        <v>28</v>
      </c>
    </row>
    <row r="1004" spans="2:24">
      <c r="B1004" s="31" t="str">
        <f t="shared" si="97"/>
        <v/>
      </c>
      <c r="C1004" s="31" t="str">
        <f t="shared" si="98"/>
        <v/>
      </c>
      <c r="D1004" s="31" t="str">
        <f t="shared" si="93"/>
        <v>Y</v>
      </c>
      <c r="E1004" s="31">
        <f t="shared" si="94"/>
        <v>0</v>
      </c>
      <c r="F1004" s="32" t="str">
        <f t="shared" si="95"/>
        <v/>
      </c>
      <c r="G1004" s="33" t="str">
        <f ca="1">IF(OR(P1004=$N$2,P1004=$N$3),IF(F1004=ReleaseProgress!$G$2,0,IF(F1004&gt;ReleaseProgress!$G$2,1,-1)),"")</f>
        <v/>
      </c>
      <c r="H1004" s="34" t="s">
        <v>1062</v>
      </c>
      <c r="I1004" s="45"/>
      <c r="J1004" s="46"/>
      <c r="K1004" s="46"/>
      <c r="L1004" s="47"/>
      <c r="M1004" s="47"/>
      <c r="N1004" s="54"/>
      <c r="O1004" s="49"/>
      <c r="P1004" s="50"/>
      <c r="Q1004" s="51"/>
      <c r="R1004" s="51"/>
      <c r="S1004" s="51"/>
      <c r="T1004" s="51"/>
      <c r="U1004" s="55"/>
      <c r="V1004" s="53" t="str">
        <f t="shared" si="96"/>
        <v/>
      </c>
      <c r="W1004" s="44"/>
      <c r="X1004" t="s">
        <v>28</v>
      </c>
    </row>
    <row r="1005" spans="2:24">
      <c r="B1005" s="31" t="str">
        <f t="shared" si="97"/>
        <v/>
      </c>
      <c r="C1005" s="31" t="str">
        <f t="shared" si="98"/>
        <v/>
      </c>
      <c r="D1005" s="31" t="str">
        <f t="shared" si="93"/>
        <v>Y</v>
      </c>
      <c r="E1005" s="31">
        <f t="shared" si="94"/>
        <v>0</v>
      </c>
      <c r="F1005" s="32" t="str">
        <f t="shared" si="95"/>
        <v/>
      </c>
      <c r="G1005" s="33" t="str">
        <f ca="1">IF(OR(P1005=$N$2,P1005=$N$3),IF(F1005=ReleaseProgress!$G$2,0,IF(F1005&gt;ReleaseProgress!$G$2,1,-1)),"")</f>
        <v/>
      </c>
      <c r="H1005" s="34" t="s">
        <v>1063</v>
      </c>
      <c r="I1005" s="45"/>
      <c r="J1005" s="46"/>
      <c r="K1005" s="46"/>
      <c r="L1005" s="47"/>
      <c r="M1005" s="47"/>
      <c r="N1005" s="54"/>
      <c r="O1005" s="49"/>
      <c r="P1005" s="50"/>
      <c r="Q1005" s="51"/>
      <c r="R1005" s="51"/>
      <c r="S1005" s="51"/>
      <c r="T1005" s="51"/>
      <c r="U1005" s="55"/>
      <c r="V1005" s="53" t="str">
        <f t="shared" si="96"/>
        <v/>
      </c>
      <c r="W1005" s="44"/>
      <c r="X1005" t="s">
        <v>28</v>
      </c>
    </row>
    <row r="1006" spans="2:24">
      <c r="B1006" s="31" t="str">
        <f t="shared" si="97"/>
        <v/>
      </c>
      <c r="C1006" s="31" t="str">
        <f t="shared" si="98"/>
        <v/>
      </c>
      <c r="D1006" s="31" t="str">
        <f t="shared" si="93"/>
        <v>Y</v>
      </c>
      <c r="E1006" s="31">
        <f t="shared" si="94"/>
        <v>0</v>
      </c>
      <c r="F1006" s="32" t="str">
        <f t="shared" si="95"/>
        <v/>
      </c>
      <c r="G1006" s="33" t="str">
        <f ca="1">IF(OR(P1006=$N$2,P1006=$N$3),IF(F1006=ReleaseProgress!$G$2,0,IF(F1006&gt;ReleaseProgress!$G$2,1,-1)),"")</f>
        <v/>
      </c>
      <c r="H1006" s="34" t="s">
        <v>1064</v>
      </c>
      <c r="I1006" s="45"/>
      <c r="J1006" s="46"/>
      <c r="K1006" s="46"/>
      <c r="L1006" s="47"/>
      <c r="M1006" s="47"/>
      <c r="N1006" s="54"/>
      <c r="O1006" s="49"/>
      <c r="P1006" s="50"/>
      <c r="Q1006" s="51"/>
      <c r="R1006" s="51"/>
      <c r="S1006" s="51"/>
      <c r="T1006" s="51"/>
      <c r="U1006" s="55"/>
      <c r="V1006" s="53" t="str">
        <f t="shared" si="96"/>
        <v/>
      </c>
      <c r="W1006" s="44"/>
      <c r="X1006" t="s">
        <v>28</v>
      </c>
    </row>
    <row r="1007" spans="2:24">
      <c r="B1007" s="31" t="str">
        <f t="shared" si="97"/>
        <v/>
      </c>
      <c r="C1007" s="31" t="str">
        <f t="shared" si="98"/>
        <v/>
      </c>
      <c r="D1007" s="31" t="str">
        <f t="shared" si="93"/>
        <v>Y</v>
      </c>
      <c r="E1007" s="31">
        <f t="shared" si="94"/>
        <v>0</v>
      </c>
      <c r="F1007" s="32" t="str">
        <f t="shared" si="95"/>
        <v/>
      </c>
      <c r="G1007" s="33" t="str">
        <f ca="1">IF(OR(P1007=$N$2,P1007=$N$3),IF(F1007=ReleaseProgress!$G$2,0,IF(F1007&gt;ReleaseProgress!$G$2,1,-1)),"")</f>
        <v/>
      </c>
      <c r="H1007" s="34" t="s">
        <v>1065</v>
      </c>
      <c r="I1007" s="45"/>
      <c r="J1007" s="46"/>
      <c r="K1007" s="46"/>
      <c r="L1007" s="47"/>
      <c r="M1007" s="47"/>
      <c r="N1007" s="54"/>
      <c r="O1007" s="49"/>
      <c r="P1007" s="50"/>
      <c r="Q1007" s="51"/>
      <c r="R1007" s="51"/>
      <c r="S1007" s="51"/>
      <c r="T1007" s="51"/>
      <c r="U1007" s="55"/>
      <c r="V1007" s="53" t="str">
        <f t="shared" si="96"/>
        <v/>
      </c>
      <c r="W1007" s="44"/>
      <c r="X1007" t="s">
        <v>28</v>
      </c>
    </row>
    <row r="1008" spans="2:24">
      <c r="B1008" s="31" t="str">
        <f t="shared" si="97"/>
        <v/>
      </c>
      <c r="C1008" s="31" t="str">
        <f t="shared" si="98"/>
        <v/>
      </c>
      <c r="D1008" s="31" t="str">
        <f t="shared" si="93"/>
        <v>Y</v>
      </c>
      <c r="E1008" s="31">
        <f t="shared" si="94"/>
        <v>0</v>
      </c>
      <c r="F1008" s="32" t="str">
        <f t="shared" si="95"/>
        <v/>
      </c>
      <c r="G1008" s="33" t="str">
        <f ca="1">IF(OR(P1008=$N$2,P1008=$N$3),IF(F1008=ReleaseProgress!$G$2,0,IF(F1008&gt;ReleaseProgress!$G$2,1,-1)),"")</f>
        <v/>
      </c>
      <c r="H1008" s="34" t="s">
        <v>1066</v>
      </c>
      <c r="I1008" s="45"/>
      <c r="J1008" s="46"/>
      <c r="K1008" s="46"/>
      <c r="L1008" s="47"/>
      <c r="M1008" s="47"/>
      <c r="N1008" s="54"/>
      <c r="O1008" s="49"/>
      <c r="P1008" s="50"/>
      <c r="Q1008" s="51"/>
      <c r="R1008" s="51"/>
      <c r="S1008" s="51"/>
      <c r="T1008" s="51"/>
      <c r="U1008" s="55"/>
      <c r="V1008" s="53" t="str">
        <f t="shared" si="96"/>
        <v/>
      </c>
      <c r="W1008" s="44"/>
      <c r="X1008" t="s">
        <v>28</v>
      </c>
    </row>
    <row r="1009" spans="2:24">
      <c r="B1009" s="31" t="str">
        <f t="shared" si="97"/>
        <v/>
      </c>
      <c r="C1009" s="31" t="str">
        <f t="shared" si="98"/>
        <v/>
      </c>
      <c r="D1009" s="31" t="str">
        <f t="shared" si="93"/>
        <v>Y</v>
      </c>
      <c r="E1009" s="31">
        <f t="shared" si="94"/>
        <v>0</v>
      </c>
      <c r="F1009" s="32" t="str">
        <f t="shared" si="95"/>
        <v/>
      </c>
      <c r="G1009" s="33" t="str">
        <f ca="1">IF(OR(P1009=$N$2,P1009=$N$3),IF(F1009=ReleaseProgress!$G$2,0,IF(F1009&gt;ReleaseProgress!$G$2,1,-1)),"")</f>
        <v/>
      </c>
      <c r="H1009" s="34" t="s">
        <v>1067</v>
      </c>
      <c r="I1009" s="45"/>
      <c r="J1009" s="46"/>
      <c r="K1009" s="46"/>
      <c r="L1009" s="47"/>
      <c r="M1009" s="47"/>
      <c r="N1009" s="54"/>
      <c r="O1009" s="49"/>
      <c r="P1009" s="50"/>
      <c r="Q1009" s="51"/>
      <c r="R1009" s="51"/>
      <c r="S1009" s="51"/>
      <c r="T1009" s="51"/>
      <c r="U1009" s="55"/>
      <c r="V1009" s="53" t="str">
        <f t="shared" si="96"/>
        <v/>
      </c>
      <c r="W1009" s="44"/>
      <c r="X1009" t="s">
        <v>28</v>
      </c>
    </row>
    <row r="1010" spans="2:24">
      <c r="B1010" s="31" t="str">
        <f t="shared" si="97"/>
        <v/>
      </c>
      <c r="C1010" s="31" t="str">
        <f t="shared" si="98"/>
        <v/>
      </c>
      <c r="D1010" s="31" t="str">
        <f t="shared" si="93"/>
        <v>Y</v>
      </c>
      <c r="E1010" s="31">
        <f t="shared" si="94"/>
        <v>0</v>
      </c>
      <c r="F1010" s="32" t="str">
        <f t="shared" si="95"/>
        <v/>
      </c>
      <c r="G1010" s="33" t="str">
        <f ca="1">IF(OR(P1010=$N$2,P1010=$N$3),IF(F1010=ReleaseProgress!$G$2,0,IF(F1010&gt;ReleaseProgress!$G$2,1,-1)),"")</f>
        <v/>
      </c>
      <c r="H1010" s="34" t="s">
        <v>1068</v>
      </c>
      <c r="I1010" s="58"/>
      <c r="J1010" s="59"/>
      <c r="K1010" s="59"/>
      <c r="L1010" s="60"/>
      <c r="M1010" s="60"/>
      <c r="N1010" s="61"/>
      <c r="O1010" s="62"/>
      <c r="P1010" s="63"/>
      <c r="Q1010" s="64"/>
      <c r="R1010" s="64"/>
      <c r="S1010" s="64"/>
      <c r="T1010" s="64"/>
      <c r="U1010" s="65"/>
      <c r="V1010" s="66" t="str">
        <f t="shared" si="96"/>
        <v/>
      </c>
      <c r="W1010" s="44"/>
      <c r="X1010" t="s">
        <v>28</v>
      </c>
    </row>
  </sheetData>
  <sheetProtection formatCells="0" formatColumns="0" formatRows="0" insertHyperlinks="0" sort="0" autoFilter="0" pivotTables="0"/>
  <autoFilter ref="F11:W1010">
    <filterColumn colId="12"/>
    <filterColumn colId="13"/>
    <filterColumn colId="14"/>
  </autoFilter>
  <mergeCells count="7">
    <mergeCell ref="I2:L6"/>
    <mergeCell ref="Q2:Q4"/>
    <mergeCell ref="Q5:Q6"/>
    <mergeCell ref="F6:F7"/>
    <mergeCell ref="Q7:Q8"/>
    <mergeCell ref="F8:H9"/>
    <mergeCell ref="I8:I9"/>
  </mergeCells>
  <phoneticPr fontId="26" type="noConversion"/>
  <conditionalFormatting sqref="M12:M1010">
    <cfRule type="dataBar" priority="2784">
      <dataBar showValue="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{58CED067-C38C-4CAE-AD0F-B13E32770131}</x14:id>
        </ext>
      </extLst>
    </cfRule>
  </conditionalFormatting>
  <conditionalFormatting sqref="M8:M9">
    <cfRule type="dataBar" priority="2783">
      <dataBar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{00E9B2D6-0519-4B83-841A-49CFE6764B81}</x14:id>
        </ext>
      </extLst>
    </cfRule>
  </conditionalFormatting>
  <conditionalFormatting sqref="G12:G1010">
    <cfRule type="iconSet" priority="2782">
      <iconSet showValue="0">
        <cfvo type="percent" val="0"/>
        <cfvo type="num" val="0"/>
        <cfvo type="num" val="1"/>
      </iconSet>
    </cfRule>
  </conditionalFormatting>
  <conditionalFormatting sqref="F12:F1010">
    <cfRule type="cellIs" dxfId="2780" priority="2781" operator="equal">
      <formula>"date? &gt;&gt;"</formula>
    </cfRule>
  </conditionalFormatting>
  <conditionalFormatting sqref="I12:U12">
    <cfRule type="expression" dxfId="2779" priority="2766">
      <formula>$I$12="Issue"</formula>
    </cfRule>
    <cfRule type="expression" dxfId="2778" priority="2767">
      <formula>$I$12="Epic"</formula>
    </cfRule>
    <cfRule type="expression" dxfId="2777" priority="2768">
      <formula>$I$12="TS"</formula>
    </cfRule>
    <cfRule type="expression" dxfId="2776" priority="2769">
      <formula>$I$12="Deployment Story"</formula>
    </cfRule>
    <cfRule type="expression" dxfId="2775" priority="2770">
      <formula>$I$12="Spike"</formula>
    </cfRule>
    <cfRule type="expression" dxfId="2774" priority="2771">
      <formula>$I$12="Not-US"</formula>
    </cfRule>
    <cfRule type="expression" dxfId="2773" priority="2772">
      <formula>$I$12="US"</formula>
    </cfRule>
    <cfRule type="expression" dxfId="2772" priority="2773">
      <formula>$P$12=""</formula>
    </cfRule>
    <cfRule type="expression" dxfId="2771" priority="2774">
      <formula>$P$12="N/A"</formula>
    </cfRule>
    <cfRule type="expression" dxfId="2770" priority="2775">
      <formula>$P$12="Applied"</formula>
    </cfRule>
    <cfRule type="expression" dxfId="2769" priority="2776">
      <formula>$P$12="Suspended"</formula>
    </cfRule>
    <cfRule type="expression" dxfId="2768" priority="2777">
      <formula>$P$12="Canceled"</formula>
    </cfRule>
    <cfRule type="expression" dxfId="2767" priority="2778">
      <formula>$P$12="Closed"</formula>
    </cfRule>
    <cfRule type="expression" dxfId="2766" priority="2779">
      <formula>$P$12="In progress"</formula>
    </cfRule>
    <cfRule type="expression" dxfId="2765" priority="2780">
      <formula>$P$12="Not started"</formula>
    </cfRule>
  </conditionalFormatting>
  <conditionalFormatting sqref="L12">
    <cfRule type="expression" dxfId="2764" priority="2761">
      <formula>$L$12="5"</formula>
    </cfRule>
    <cfRule type="expression" dxfId="2763" priority="2762">
      <formula>$L$12="4"</formula>
    </cfRule>
    <cfRule type="expression" dxfId="2762" priority="2763">
      <formula>$L$12="3"</formula>
    </cfRule>
    <cfRule type="expression" dxfId="2761" priority="2764">
      <formula>$L$12="2"</formula>
    </cfRule>
    <cfRule type="expression" dxfId="2760" priority="2765">
      <formula>$L$12="1"</formula>
    </cfRule>
  </conditionalFormatting>
  <conditionalFormatting sqref="I13:U13">
    <cfRule type="expression" dxfId="2759" priority="2746">
      <formula>$I$13="Issue"</formula>
    </cfRule>
    <cfRule type="expression" dxfId="2758" priority="2747">
      <formula>$I$13="Epic"</formula>
    </cfRule>
    <cfRule type="expression" dxfId="2757" priority="2748">
      <formula>$I$13="TS"</formula>
    </cfRule>
    <cfRule type="expression" dxfId="2756" priority="2749">
      <formula>$I$13="Deployment Story"</formula>
    </cfRule>
    <cfRule type="expression" dxfId="2755" priority="2750">
      <formula>$I$13="Spike"</formula>
    </cfRule>
    <cfRule type="expression" dxfId="2754" priority="2751">
      <formula>$I$13="Not-US"</formula>
    </cfRule>
    <cfRule type="expression" dxfId="2753" priority="2752">
      <formula>$I$13="US"</formula>
    </cfRule>
    <cfRule type="expression" dxfId="2752" priority="2753">
      <formula>$P$13=""</formula>
    </cfRule>
    <cfRule type="expression" dxfId="2751" priority="2754">
      <formula>$P$13="N/A"</formula>
    </cfRule>
    <cfRule type="expression" dxfId="2750" priority="2755">
      <formula>$P$13="Applied"</formula>
    </cfRule>
    <cfRule type="expression" dxfId="2749" priority="2756">
      <formula>$P$13="Suspended"</formula>
    </cfRule>
    <cfRule type="expression" dxfId="2748" priority="2757">
      <formula>$P$13="Canceled"</formula>
    </cfRule>
    <cfRule type="expression" dxfId="2747" priority="2758">
      <formula>$P$13="Closed"</formula>
    </cfRule>
    <cfRule type="expression" dxfId="2746" priority="2759">
      <formula>$P$13="In progress"</formula>
    </cfRule>
    <cfRule type="expression" dxfId="2745" priority="2760">
      <formula>$P$13="Not started"</formula>
    </cfRule>
  </conditionalFormatting>
  <conditionalFormatting sqref="L13">
    <cfRule type="expression" dxfId="2744" priority="2741">
      <formula>$L$13="5"</formula>
    </cfRule>
    <cfRule type="expression" dxfId="2743" priority="2742">
      <formula>$L$13="4"</formula>
    </cfRule>
    <cfRule type="expression" dxfId="2742" priority="2743">
      <formula>$L$13="3"</formula>
    </cfRule>
    <cfRule type="expression" dxfId="2741" priority="2744">
      <formula>$L$13="2"</formula>
    </cfRule>
    <cfRule type="expression" dxfId="2740" priority="2745">
      <formula>$L$13="1"</formula>
    </cfRule>
  </conditionalFormatting>
  <conditionalFormatting sqref="I14:U14">
    <cfRule type="expression" dxfId="2739" priority="2726">
      <formula>$I$14="Issue"</formula>
    </cfRule>
    <cfRule type="expression" dxfId="2738" priority="2727">
      <formula>$I$14="Epic"</formula>
    </cfRule>
    <cfRule type="expression" dxfId="2737" priority="2728">
      <formula>$I$14="TS"</formula>
    </cfRule>
    <cfRule type="expression" dxfId="2736" priority="2729">
      <formula>$I$14="Deployment Story"</formula>
    </cfRule>
    <cfRule type="expression" dxfId="2735" priority="2730">
      <formula>$I$14="Spike"</formula>
    </cfRule>
    <cfRule type="expression" dxfId="2734" priority="2731">
      <formula>$I$14="Not-US"</formula>
    </cfRule>
    <cfRule type="expression" dxfId="2733" priority="2732">
      <formula>$I$14="US"</formula>
    </cfRule>
    <cfRule type="expression" dxfId="2732" priority="2733">
      <formula>$P$14=""</formula>
    </cfRule>
    <cfRule type="expression" dxfId="2731" priority="2734">
      <formula>$P$14="N/A"</formula>
    </cfRule>
    <cfRule type="expression" dxfId="2730" priority="2735">
      <formula>$P$14="Applied"</formula>
    </cfRule>
    <cfRule type="expression" dxfId="2729" priority="2736">
      <formula>$P$14="Suspended"</formula>
    </cfRule>
    <cfRule type="expression" dxfId="2728" priority="2737">
      <formula>$P$14="Canceled"</formula>
    </cfRule>
    <cfRule type="expression" dxfId="2727" priority="2738">
      <formula>$P$14="Closed"</formula>
    </cfRule>
    <cfRule type="expression" dxfId="2726" priority="2739">
      <formula>$P$14="In progress"</formula>
    </cfRule>
    <cfRule type="expression" dxfId="2725" priority="2740">
      <formula>$P$14="Not started"</formula>
    </cfRule>
  </conditionalFormatting>
  <conditionalFormatting sqref="L14">
    <cfRule type="expression" dxfId="2724" priority="2721">
      <formula>$L$14="5"</formula>
    </cfRule>
    <cfRule type="expression" dxfId="2723" priority="2722">
      <formula>$L$14="4"</formula>
    </cfRule>
    <cfRule type="expression" dxfId="2722" priority="2723">
      <formula>$L$14="3"</formula>
    </cfRule>
    <cfRule type="expression" dxfId="2721" priority="2724">
      <formula>$L$14="2"</formula>
    </cfRule>
    <cfRule type="expression" dxfId="2720" priority="2725">
      <formula>$L$14="1"</formula>
    </cfRule>
  </conditionalFormatting>
  <conditionalFormatting sqref="I15:U15">
    <cfRule type="expression" dxfId="2719" priority="2706">
      <formula>$I$15="Issue"</formula>
    </cfRule>
    <cfRule type="expression" dxfId="2718" priority="2707">
      <formula>$I$15="Epic"</formula>
    </cfRule>
    <cfRule type="expression" dxfId="2717" priority="2708">
      <formula>$I$15="TS"</formula>
    </cfRule>
    <cfRule type="expression" dxfId="2716" priority="2709">
      <formula>$I$15="Deployment Story"</formula>
    </cfRule>
    <cfRule type="expression" dxfId="2715" priority="2710">
      <formula>$I$15="Spike"</formula>
    </cfRule>
    <cfRule type="expression" dxfId="2714" priority="2711">
      <formula>$I$15="Not-US"</formula>
    </cfRule>
    <cfRule type="expression" dxfId="2713" priority="2712">
      <formula>$I$15="US"</formula>
    </cfRule>
    <cfRule type="expression" dxfId="2712" priority="2713">
      <formula>$P$15=""</formula>
    </cfRule>
    <cfRule type="expression" dxfId="2711" priority="2714">
      <formula>$P$15="N/A"</formula>
    </cfRule>
    <cfRule type="expression" dxfId="2710" priority="2715">
      <formula>$P$15="Applied"</formula>
    </cfRule>
    <cfRule type="expression" dxfId="2709" priority="2716">
      <formula>$P$15="Suspended"</formula>
    </cfRule>
    <cfRule type="expression" dxfId="2708" priority="2717">
      <formula>$P$15="Canceled"</formula>
    </cfRule>
    <cfRule type="expression" dxfId="2707" priority="2718">
      <formula>$P$15="Closed"</formula>
    </cfRule>
    <cfRule type="expression" dxfId="2706" priority="2719">
      <formula>$P$15="In progress"</formula>
    </cfRule>
    <cfRule type="expression" dxfId="2705" priority="2720">
      <formula>$P$15="Not started"</formula>
    </cfRule>
  </conditionalFormatting>
  <conditionalFormatting sqref="L15">
    <cfRule type="expression" dxfId="2704" priority="2701">
      <formula>$L$15="5"</formula>
    </cfRule>
    <cfRule type="expression" dxfId="2703" priority="2702">
      <formula>$L$15="4"</formula>
    </cfRule>
    <cfRule type="expression" dxfId="2702" priority="2703">
      <formula>$L$15="3"</formula>
    </cfRule>
    <cfRule type="expression" dxfId="2701" priority="2704">
      <formula>$L$15="2"</formula>
    </cfRule>
    <cfRule type="expression" dxfId="2700" priority="2705">
      <formula>$L$15="1"</formula>
    </cfRule>
  </conditionalFormatting>
  <conditionalFormatting sqref="I16:U16">
    <cfRule type="expression" dxfId="2699" priority="2686">
      <formula>$I$16="Issue"</formula>
    </cfRule>
    <cfRule type="expression" dxfId="2698" priority="2687">
      <formula>$I$16="Epic"</formula>
    </cfRule>
    <cfRule type="expression" dxfId="2697" priority="2688">
      <formula>$I$16="TS"</formula>
    </cfRule>
    <cfRule type="expression" dxfId="2696" priority="2689">
      <formula>$I$16="Deployment Story"</formula>
    </cfRule>
    <cfRule type="expression" dxfId="2695" priority="2690">
      <formula>$I$16="Spike"</formula>
    </cfRule>
    <cfRule type="expression" dxfId="2694" priority="2691">
      <formula>$I$16="Not-US"</formula>
    </cfRule>
    <cfRule type="expression" dxfId="2693" priority="2692">
      <formula>$I$16="US"</formula>
    </cfRule>
    <cfRule type="expression" dxfId="2692" priority="2693">
      <formula>$P$16=""</formula>
    </cfRule>
    <cfRule type="expression" dxfId="2691" priority="2694">
      <formula>$P$16="N/A"</formula>
    </cfRule>
    <cfRule type="expression" dxfId="2690" priority="2695">
      <formula>$P$16="Applied"</formula>
    </cfRule>
    <cfRule type="expression" dxfId="2689" priority="2696">
      <formula>$P$16="Suspended"</formula>
    </cfRule>
    <cfRule type="expression" dxfId="2688" priority="2697">
      <formula>$P$16="Canceled"</formula>
    </cfRule>
    <cfRule type="expression" dxfId="2687" priority="2698">
      <formula>$P$16="Closed"</formula>
    </cfRule>
    <cfRule type="expression" dxfId="2686" priority="2699">
      <formula>$P$16="In progress"</formula>
    </cfRule>
    <cfRule type="expression" dxfId="2685" priority="2700">
      <formula>$P$16="Not started"</formula>
    </cfRule>
  </conditionalFormatting>
  <conditionalFormatting sqref="L16">
    <cfRule type="expression" dxfId="2684" priority="2681">
      <formula>$L$16="5"</formula>
    </cfRule>
    <cfRule type="expression" dxfId="2683" priority="2682">
      <formula>$L$16="4"</formula>
    </cfRule>
    <cfRule type="expression" dxfId="2682" priority="2683">
      <formula>$L$16="3"</formula>
    </cfRule>
    <cfRule type="expression" dxfId="2681" priority="2684">
      <formula>$L$16="2"</formula>
    </cfRule>
    <cfRule type="expression" dxfId="2680" priority="2685">
      <formula>$L$16="1"</formula>
    </cfRule>
  </conditionalFormatting>
  <conditionalFormatting sqref="I17:U17">
    <cfRule type="expression" dxfId="2679" priority="2666">
      <formula>$I$17="Issue"</formula>
    </cfRule>
    <cfRule type="expression" dxfId="2678" priority="2667">
      <formula>$I$17="Epic"</formula>
    </cfRule>
    <cfRule type="expression" dxfId="2677" priority="2668">
      <formula>$I$17="TS"</formula>
    </cfRule>
    <cfRule type="expression" dxfId="2676" priority="2669">
      <formula>$I$17="Deployment Story"</formula>
    </cfRule>
    <cfRule type="expression" dxfId="2675" priority="2670">
      <formula>$I$17="Spike"</formula>
    </cfRule>
    <cfRule type="expression" dxfId="2674" priority="2671">
      <formula>$I$17="Not-US"</formula>
    </cfRule>
    <cfRule type="expression" dxfId="2673" priority="2672">
      <formula>$I$17="US"</formula>
    </cfRule>
    <cfRule type="expression" dxfId="2672" priority="2673">
      <formula>$P$17=""</formula>
    </cfRule>
    <cfRule type="expression" dxfId="2671" priority="2674">
      <formula>$P$17="N/A"</formula>
    </cfRule>
    <cfRule type="expression" dxfId="2670" priority="2675">
      <formula>$P$17="Applied"</formula>
    </cfRule>
    <cfRule type="expression" dxfId="2669" priority="2676">
      <formula>$P$17="Suspended"</formula>
    </cfRule>
    <cfRule type="expression" dxfId="2668" priority="2677">
      <formula>$P$17="Canceled"</formula>
    </cfRule>
    <cfRule type="expression" dxfId="2667" priority="2678">
      <formula>$P$17="Closed"</formula>
    </cfRule>
    <cfRule type="expression" dxfId="2666" priority="2679">
      <formula>$P$17="In progress"</formula>
    </cfRule>
    <cfRule type="expression" dxfId="2665" priority="2680">
      <formula>$P$17="Not started"</formula>
    </cfRule>
  </conditionalFormatting>
  <conditionalFormatting sqref="L17">
    <cfRule type="expression" dxfId="2664" priority="2661">
      <formula>$L$17="5"</formula>
    </cfRule>
    <cfRule type="expression" dxfId="2663" priority="2662">
      <formula>$L$17="4"</formula>
    </cfRule>
    <cfRule type="expression" dxfId="2662" priority="2663">
      <formula>$L$17="3"</formula>
    </cfRule>
    <cfRule type="expression" dxfId="2661" priority="2664">
      <formula>$L$17="2"</formula>
    </cfRule>
    <cfRule type="expression" dxfId="2660" priority="2665">
      <formula>$L$17="1"</formula>
    </cfRule>
  </conditionalFormatting>
  <conditionalFormatting sqref="I18:U18">
    <cfRule type="expression" dxfId="2659" priority="2646">
      <formula>$I$18="Issue"</formula>
    </cfRule>
    <cfRule type="expression" dxfId="2658" priority="2647">
      <formula>$I$18="Epic"</formula>
    </cfRule>
    <cfRule type="expression" dxfId="2657" priority="2648">
      <formula>$I$18="TS"</formula>
    </cfRule>
    <cfRule type="expression" dxfId="2656" priority="2649">
      <formula>$I$18="Deployment Story"</formula>
    </cfRule>
    <cfRule type="expression" dxfId="2655" priority="2650">
      <formula>$I$18="Spike"</formula>
    </cfRule>
    <cfRule type="expression" dxfId="2654" priority="2651">
      <formula>$I$18="Not-US"</formula>
    </cfRule>
    <cfRule type="expression" dxfId="2653" priority="2652">
      <formula>$I$18="US"</formula>
    </cfRule>
    <cfRule type="expression" dxfId="2652" priority="2653">
      <formula>$P$18=""</formula>
    </cfRule>
    <cfRule type="expression" dxfId="2651" priority="2654">
      <formula>$P$18="N/A"</formula>
    </cfRule>
    <cfRule type="expression" dxfId="2650" priority="2655">
      <formula>$P$18="Applied"</formula>
    </cfRule>
    <cfRule type="expression" dxfId="2649" priority="2656">
      <formula>$P$18="Suspended"</formula>
    </cfRule>
    <cfRule type="expression" dxfId="2648" priority="2657">
      <formula>$P$18="Canceled"</formula>
    </cfRule>
    <cfRule type="expression" dxfId="2647" priority="2658">
      <formula>$P$18="Closed"</formula>
    </cfRule>
    <cfRule type="expression" dxfId="2646" priority="2659">
      <formula>$P$18="In progress"</formula>
    </cfRule>
    <cfRule type="expression" dxfId="2645" priority="2660">
      <formula>$P$18="Not started"</formula>
    </cfRule>
  </conditionalFormatting>
  <conditionalFormatting sqref="L18">
    <cfRule type="expression" dxfId="2644" priority="2641">
      <formula>$L$18="5"</formula>
    </cfRule>
    <cfRule type="expression" dxfId="2643" priority="2642">
      <formula>$L$18="4"</formula>
    </cfRule>
    <cfRule type="expression" dxfId="2642" priority="2643">
      <formula>$L$18="3"</formula>
    </cfRule>
    <cfRule type="expression" dxfId="2641" priority="2644">
      <formula>$L$18="2"</formula>
    </cfRule>
    <cfRule type="expression" dxfId="2640" priority="2645">
      <formula>$L$18="1"</formula>
    </cfRule>
  </conditionalFormatting>
  <conditionalFormatting sqref="I19:U19">
    <cfRule type="expression" dxfId="2639" priority="2626">
      <formula>$I$19="Issue"</formula>
    </cfRule>
    <cfRule type="expression" dxfId="2638" priority="2627">
      <formula>$I$19="Epic"</formula>
    </cfRule>
    <cfRule type="expression" dxfId="2637" priority="2628">
      <formula>$I$19="TS"</formula>
    </cfRule>
    <cfRule type="expression" dxfId="2636" priority="2629">
      <formula>$I$19="Deployment Story"</formula>
    </cfRule>
    <cfRule type="expression" dxfId="2635" priority="2630">
      <formula>$I$19="Spike"</formula>
    </cfRule>
    <cfRule type="expression" dxfId="2634" priority="2631">
      <formula>$I$19="Not-US"</formula>
    </cfRule>
    <cfRule type="expression" dxfId="2633" priority="2632">
      <formula>$I$19="US"</formula>
    </cfRule>
    <cfRule type="expression" dxfId="2632" priority="2633">
      <formula>$P$19=""</formula>
    </cfRule>
    <cfRule type="expression" dxfId="2631" priority="2634">
      <formula>$P$19="N/A"</formula>
    </cfRule>
    <cfRule type="expression" dxfId="2630" priority="2635">
      <formula>$P$19="Applied"</formula>
    </cfRule>
    <cfRule type="expression" dxfId="2629" priority="2636">
      <formula>$P$19="Suspended"</formula>
    </cfRule>
    <cfRule type="expression" dxfId="2628" priority="2637">
      <formula>$P$19="Canceled"</formula>
    </cfRule>
    <cfRule type="expression" dxfId="2627" priority="2638">
      <formula>$P$19="Closed"</formula>
    </cfRule>
    <cfRule type="expression" dxfId="2626" priority="2639">
      <formula>$P$19="In progress"</formula>
    </cfRule>
    <cfRule type="expression" dxfId="2625" priority="2640">
      <formula>$P$19="Not started"</formula>
    </cfRule>
  </conditionalFormatting>
  <conditionalFormatting sqref="L19">
    <cfRule type="expression" dxfId="2624" priority="2621">
      <formula>$L$19="5"</formula>
    </cfRule>
    <cfRule type="expression" dxfId="2623" priority="2622">
      <formula>$L$19="4"</formula>
    </cfRule>
    <cfRule type="expression" dxfId="2622" priority="2623">
      <formula>$L$19="3"</formula>
    </cfRule>
    <cfRule type="expression" dxfId="2621" priority="2624">
      <formula>$L$19="2"</formula>
    </cfRule>
    <cfRule type="expression" dxfId="2620" priority="2625">
      <formula>$L$19="1"</formula>
    </cfRule>
  </conditionalFormatting>
  <conditionalFormatting sqref="I20:U20">
    <cfRule type="expression" dxfId="2619" priority="2620">
      <formula>$P$20="Not started"</formula>
    </cfRule>
  </conditionalFormatting>
  <conditionalFormatting sqref="I20:U20">
    <cfRule type="expression" dxfId="2618" priority="2619">
      <formula>$P$20="In progress"</formula>
    </cfRule>
  </conditionalFormatting>
  <conditionalFormatting sqref="I20:U20">
    <cfRule type="expression" dxfId="2617" priority="2618">
      <formula>$P$20="Closed"</formula>
    </cfRule>
  </conditionalFormatting>
  <conditionalFormatting sqref="I20:U20">
    <cfRule type="expression" dxfId="2616" priority="2617">
      <formula>$P$20="Canceled"</formula>
    </cfRule>
  </conditionalFormatting>
  <conditionalFormatting sqref="I20:U20">
    <cfRule type="expression" dxfId="2615" priority="2606">
      <formula>$I$20="Issue"</formula>
    </cfRule>
    <cfRule type="expression" dxfId="2614" priority="2608">
      <formula>$I$20="TS"</formula>
    </cfRule>
    <cfRule type="expression" dxfId="2613" priority="2616">
      <formula>$P$20="Suspended"</formula>
    </cfRule>
  </conditionalFormatting>
  <conditionalFormatting sqref="I20:U20">
    <cfRule type="expression" dxfId="2612" priority="2615">
      <formula>$P$20="Applied"</formula>
    </cfRule>
  </conditionalFormatting>
  <conditionalFormatting sqref="I20:U20">
    <cfRule type="expression" dxfId="2611" priority="2614">
      <formula>$P$20="N/A"</formula>
    </cfRule>
  </conditionalFormatting>
  <conditionalFormatting sqref="I20:U20">
    <cfRule type="expression" dxfId="2610" priority="2613">
      <formula>$P$20=""</formula>
    </cfRule>
  </conditionalFormatting>
  <conditionalFormatting sqref="I20:U20">
    <cfRule type="expression" dxfId="2609" priority="2612">
      <formula>$I$20="US"</formula>
    </cfRule>
  </conditionalFormatting>
  <conditionalFormatting sqref="I20:U20">
    <cfRule type="expression" dxfId="2608" priority="2611">
      <formula>$I$20="Not-US"</formula>
    </cfRule>
  </conditionalFormatting>
  <conditionalFormatting sqref="I20:U20">
    <cfRule type="expression" dxfId="2607" priority="2610">
      <formula>$I$20="Spike"</formula>
    </cfRule>
  </conditionalFormatting>
  <conditionalFormatting sqref="I20:U20">
    <cfRule type="expression" dxfId="2606" priority="2607">
      <formula>$I$20="Epic"</formula>
    </cfRule>
    <cfRule type="expression" dxfId="2605" priority="2609">
      <formula>$I$20="Deployment Story"</formula>
    </cfRule>
  </conditionalFormatting>
  <conditionalFormatting sqref="L20">
    <cfRule type="expression" dxfId="2604" priority="2605">
      <formula>$L$20="1"</formula>
    </cfRule>
  </conditionalFormatting>
  <conditionalFormatting sqref="L20">
    <cfRule type="expression" dxfId="2603" priority="2604">
      <formula>$L$20="2"</formula>
    </cfRule>
  </conditionalFormatting>
  <conditionalFormatting sqref="L20">
    <cfRule type="expression" dxfId="2602" priority="2603">
      <formula>$L$20="3"</formula>
    </cfRule>
  </conditionalFormatting>
  <conditionalFormatting sqref="L20">
    <cfRule type="expression" dxfId="2601" priority="2602">
      <formula>$L$20="4"</formula>
    </cfRule>
  </conditionalFormatting>
  <conditionalFormatting sqref="L20">
    <cfRule type="expression" dxfId="2600" priority="2601">
      <formula>$L$20="5"</formula>
    </cfRule>
  </conditionalFormatting>
  <conditionalFormatting sqref="I21:U21">
    <cfRule type="expression" dxfId="2599" priority="2600">
      <formula>$P$21="Not started"</formula>
    </cfRule>
  </conditionalFormatting>
  <conditionalFormatting sqref="I21:U21">
    <cfRule type="expression" dxfId="2598" priority="2599">
      <formula>$P$21="In progress"</formula>
    </cfRule>
  </conditionalFormatting>
  <conditionalFormatting sqref="I21:U21">
    <cfRule type="expression" dxfId="2597" priority="2598">
      <formula>$P$21="Closed"</formula>
    </cfRule>
  </conditionalFormatting>
  <conditionalFormatting sqref="I21:U21">
    <cfRule type="expression" dxfId="2596" priority="2597">
      <formula>$P$21="Canceled"</formula>
    </cfRule>
  </conditionalFormatting>
  <conditionalFormatting sqref="I21:U21">
    <cfRule type="expression" dxfId="2595" priority="2587">
      <formula>$I$21="Epic"</formula>
    </cfRule>
    <cfRule type="expression" dxfId="2594" priority="2589">
      <formula>$I$21="Deployment Story"</formula>
    </cfRule>
    <cfRule type="expression" dxfId="2593" priority="2596">
      <formula>$P$21="Suspended"</formula>
    </cfRule>
  </conditionalFormatting>
  <conditionalFormatting sqref="I21:U21">
    <cfRule type="expression" dxfId="2592" priority="2595">
      <formula>$P$21="Applied"</formula>
    </cfRule>
  </conditionalFormatting>
  <conditionalFormatting sqref="I21:U21">
    <cfRule type="expression" dxfId="2591" priority="2594">
      <formula>$P$21="N/A"</formula>
    </cfRule>
  </conditionalFormatting>
  <conditionalFormatting sqref="I21:U21">
    <cfRule type="expression" dxfId="2590" priority="2593">
      <formula>$P$21=""</formula>
    </cfRule>
  </conditionalFormatting>
  <conditionalFormatting sqref="I21:U21">
    <cfRule type="expression" dxfId="2589" priority="2592">
      <formula>$I$21="US"</formula>
    </cfRule>
  </conditionalFormatting>
  <conditionalFormatting sqref="I21:U21">
    <cfRule type="expression" dxfId="2588" priority="2591">
      <formula>$I$21="Not-US"</formula>
    </cfRule>
  </conditionalFormatting>
  <conditionalFormatting sqref="I21:U21">
    <cfRule type="expression" dxfId="2587" priority="2586">
      <formula>$I$21="Issue"</formula>
    </cfRule>
    <cfRule type="expression" dxfId="2586" priority="2588">
      <formula>$I$21="TS"</formula>
    </cfRule>
    <cfRule type="expression" dxfId="2585" priority="2590">
      <formula>$I$21="Spike"</formula>
    </cfRule>
  </conditionalFormatting>
  <conditionalFormatting sqref="L21">
    <cfRule type="expression" dxfId="2584" priority="2585">
      <formula>$L$21="1"</formula>
    </cfRule>
  </conditionalFormatting>
  <conditionalFormatting sqref="L21">
    <cfRule type="expression" dxfId="2583" priority="2584">
      <formula>$L$21="2"</formula>
    </cfRule>
  </conditionalFormatting>
  <conditionalFormatting sqref="L21">
    <cfRule type="expression" dxfId="2582" priority="2583">
      <formula>$L$21="3"</formula>
    </cfRule>
  </conditionalFormatting>
  <conditionalFormatting sqref="L21">
    <cfRule type="expression" dxfId="2581" priority="2582">
      <formula>$L$21="4"</formula>
    </cfRule>
  </conditionalFormatting>
  <conditionalFormatting sqref="L21">
    <cfRule type="expression" dxfId="2580" priority="2581">
      <formula>$L$21="5"</formula>
    </cfRule>
  </conditionalFormatting>
  <conditionalFormatting sqref="I22:U22">
    <cfRule type="expression" dxfId="2579" priority="2580">
      <formula>$P$22="Not started"</formula>
    </cfRule>
  </conditionalFormatting>
  <conditionalFormatting sqref="I22:U22">
    <cfRule type="expression" dxfId="2578" priority="2579">
      <formula>$P$22="In progress"</formula>
    </cfRule>
  </conditionalFormatting>
  <conditionalFormatting sqref="I22:U22">
    <cfRule type="expression" dxfId="2577" priority="2578">
      <formula>$P$22="Closed"</formula>
    </cfRule>
  </conditionalFormatting>
  <conditionalFormatting sqref="I22:U22">
    <cfRule type="expression" dxfId="2576" priority="2577">
      <formula>$P$22="Canceled"</formula>
    </cfRule>
  </conditionalFormatting>
  <conditionalFormatting sqref="I22:U22">
    <cfRule type="expression" dxfId="2575" priority="2567">
      <formula>$I$22="Epic"</formula>
    </cfRule>
    <cfRule type="expression" dxfId="2574" priority="2569">
      <formula>$I$22="Deployment Story"</formula>
    </cfRule>
    <cfRule type="expression" dxfId="2573" priority="2576">
      <formula>$P$22="Suspended"</formula>
    </cfRule>
  </conditionalFormatting>
  <conditionalFormatting sqref="I22:U22">
    <cfRule type="expression" dxfId="2572" priority="2575">
      <formula>$P$22="Applied"</formula>
    </cfRule>
  </conditionalFormatting>
  <conditionalFormatting sqref="I22:U22">
    <cfRule type="expression" dxfId="2571" priority="2574">
      <formula>$P$22="N/A"</formula>
    </cfRule>
  </conditionalFormatting>
  <conditionalFormatting sqref="I22:U22">
    <cfRule type="expression" dxfId="2570" priority="2573">
      <formula>$P$22=""</formula>
    </cfRule>
  </conditionalFormatting>
  <conditionalFormatting sqref="I22:U22">
    <cfRule type="expression" dxfId="2569" priority="2572">
      <formula>$I$22="US"</formula>
    </cfRule>
  </conditionalFormatting>
  <conditionalFormatting sqref="I22:U22">
    <cfRule type="expression" dxfId="2568" priority="2571">
      <formula>$I$22="Not-US"</formula>
    </cfRule>
  </conditionalFormatting>
  <conditionalFormatting sqref="I22:U22">
    <cfRule type="expression" dxfId="2567" priority="2566">
      <formula>$I$22="Issue"</formula>
    </cfRule>
    <cfRule type="expression" dxfId="2566" priority="2568">
      <formula>$I$22="TS"</formula>
    </cfRule>
    <cfRule type="expression" dxfId="2565" priority="2570">
      <formula>$I$22="Spike"</formula>
    </cfRule>
  </conditionalFormatting>
  <conditionalFormatting sqref="L22">
    <cfRule type="expression" dxfId="2564" priority="2565">
      <formula>$L$22="1"</formula>
    </cfRule>
  </conditionalFormatting>
  <conditionalFormatting sqref="L22">
    <cfRule type="expression" dxfId="2563" priority="2564">
      <formula>$L$22="2"</formula>
    </cfRule>
  </conditionalFormatting>
  <conditionalFormatting sqref="L22">
    <cfRule type="expression" dxfId="2562" priority="2563">
      <formula>$L$22="3"</formula>
    </cfRule>
  </conditionalFormatting>
  <conditionalFormatting sqref="L22">
    <cfRule type="expression" dxfId="2561" priority="2562">
      <formula>$L$22="4"</formula>
    </cfRule>
  </conditionalFormatting>
  <conditionalFormatting sqref="L22">
    <cfRule type="expression" dxfId="2560" priority="2561">
      <formula>$L$22="5"</formula>
    </cfRule>
  </conditionalFormatting>
  <conditionalFormatting sqref="I23:U23">
    <cfRule type="expression" dxfId="2559" priority="2560">
      <formula>$P$23="Not started"</formula>
    </cfRule>
  </conditionalFormatting>
  <conditionalFormatting sqref="I23:U23">
    <cfRule type="expression" dxfId="2558" priority="2559">
      <formula>$P$23="In progress"</formula>
    </cfRule>
  </conditionalFormatting>
  <conditionalFormatting sqref="I23:U23">
    <cfRule type="expression" dxfId="2557" priority="2558">
      <formula>$P$23="Closed"</formula>
    </cfRule>
  </conditionalFormatting>
  <conditionalFormatting sqref="I23:U23">
    <cfRule type="expression" dxfId="2556" priority="2557">
      <formula>$P$23="Canceled"</formula>
    </cfRule>
  </conditionalFormatting>
  <conditionalFormatting sqref="I23:U23">
    <cfRule type="expression" dxfId="2555" priority="2547">
      <formula>$I$23="Epic"</formula>
    </cfRule>
    <cfRule type="expression" dxfId="2554" priority="2549">
      <formula>$I$23="Deployment Story"</formula>
    </cfRule>
    <cfRule type="expression" dxfId="2553" priority="2556">
      <formula>$P$23="Suspended"</formula>
    </cfRule>
  </conditionalFormatting>
  <conditionalFormatting sqref="I23:U23">
    <cfRule type="expression" dxfId="2552" priority="2555">
      <formula>$P$23="Applied"</formula>
    </cfRule>
  </conditionalFormatting>
  <conditionalFormatting sqref="I23:U23">
    <cfRule type="expression" dxfId="2551" priority="2554">
      <formula>$P$23="N/A"</formula>
    </cfRule>
  </conditionalFormatting>
  <conditionalFormatting sqref="I23:U23">
    <cfRule type="expression" dxfId="2550" priority="2553">
      <formula>$P$23=""</formula>
    </cfRule>
  </conditionalFormatting>
  <conditionalFormatting sqref="I23:U23">
    <cfRule type="expression" dxfId="2549" priority="2552">
      <formula>$I$23="US"</formula>
    </cfRule>
  </conditionalFormatting>
  <conditionalFormatting sqref="I23:U23">
    <cfRule type="expression" dxfId="2548" priority="2551">
      <formula>$I$23="Not-US"</formula>
    </cfRule>
  </conditionalFormatting>
  <conditionalFormatting sqref="I23:U23">
    <cfRule type="expression" dxfId="2547" priority="2546">
      <formula>$I$23="Issue"</formula>
    </cfRule>
    <cfRule type="expression" dxfId="2546" priority="2548">
      <formula>$I$23="TS"</formula>
    </cfRule>
    <cfRule type="expression" dxfId="2545" priority="2550">
      <formula>$I$23="Spike"</formula>
    </cfRule>
  </conditionalFormatting>
  <conditionalFormatting sqref="L23">
    <cfRule type="expression" dxfId="2544" priority="2545">
      <formula>$L$23="1"</formula>
    </cfRule>
  </conditionalFormatting>
  <conditionalFormatting sqref="L23">
    <cfRule type="expression" dxfId="2543" priority="2544">
      <formula>$L$23="2"</formula>
    </cfRule>
  </conditionalFormatting>
  <conditionalFormatting sqref="L23">
    <cfRule type="expression" dxfId="2542" priority="2543">
      <formula>$L$23="3"</formula>
    </cfRule>
  </conditionalFormatting>
  <conditionalFormatting sqref="L23">
    <cfRule type="expression" dxfId="2541" priority="2542">
      <formula>$L$23="4"</formula>
    </cfRule>
  </conditionalFormatting>
  <conditionalFormatting sqref="L23">
    <cfRule type="expression" dxfId="2540" priority="2541">
      <formula>$L$23="5"</formula>
    </cfRule>
  </conditionalFormatting>
  <conditionalFormatting sqref="I24:U24">
    <cfRule type="expression" dxfId="2539" priority="2540">
      <formula>$P$24="Not started"</formula>
    </cfRule>
  </conditionalFormatting>
  <conditionalFormatting sqref="I24:U24">
    <cfRule type="expression" dxfId="2538" priority="2539">
      <formula>$P$24="In progress"</formula>
    </cfRule>
  </conditionalFormatting>
  <conditionalFormatting sqref="I24:U24">
    <cfRule type="expression" dxfId="2537" priority="2538">
      <formula>$P$24="Closed"</formula>
    </cfRule>
  </conditionalFormatting>
  <conditionalFormatting sqref="I24:U24">
    <cfRule type="expression" dxfId="2536" priority="2537">
      <formula>$P$24="Canceled"</formula>
    </cfRule>
  </conditionalFormatting>
  <conditionalFormatting sqref="I24:U24">
    <cfRule type="expression" dxfId="2535" priority="2527">
      <formula>$I$24="Epic"</formula>
    </cfRule>
    <cfRule type="expression" dxfId="2534" priority="2529">
      <formula>$I$24="Deployment Story"</formula>
    </cfRule>
    <cfRule type="expression" dxfId="2533" priority="2536">
      <formula>$P$24="Suspended"</formula>
    </cfRule>
  </conditionalFormatting>
  <conditionalFormatting sqref="I24:U24">
    <cfRule type="expression" dxfId="2532" priority="2535">
      <formula>$P$24="Applied"</formula>
    </cfRule>
  </conditionalFormatting>
  <conditionalFormatting sqref="I24:U24">
    <cfRule type="expression" dxfId="2531" priority="2534">
      <formula>$P$24="N/A"</formula>
    </cfRule>
  </conditionalFormatting>
  <conditionalFormatting sqref="I24:U24">
    <cfRule type="expression" dxfId="2530" priority="2533">
      <formula>$P$24=""</formula>
    </cfRule>
  </conditionalFormatting>
  <conditionalFormatting sqref="I24:U24">
    <cfRule type="expression" dxfId="2529" priority="2532">
      <formula>$I$24="US"</formula>
    </cfRule>
  </conditionalFormatting>
  <conditionalFormatting sqref="I24:U24">
    <cfRule type="expression" dxfId="2528" priority="2531">
      <formula>$I$24="Not-US"</formula>
    </cfRule>
  </conditionalFormatting>
  <conditionalFormatting sqref="I24:U24">
    <cfRule type="expression" dxfId="2527" priority="2526">
      <formula>$I$24="Issue"</formula>
    </cfRule>
    <cfRule type="expression" dxfId="2526" priority="2528">
      <formula>$I$24="TS"</formula>
    </cfRule>
    <cfRule type="expression" dxfId="2525" priority="2530">
      <formula>$I$24="Spike"</formula>
    </cfRule>
  </conditionalFormatting>
  <conditionalFormatting sqref="L24">
    <cfRule type="expression" dxfId="2524" priority="2525">
      <formula>$L$24="1"</formula>
    </cfRule>
  </conditionalFormatting>
  <conditionalFormatting sqref="L24">
    <cfRule type="expression" dxfId="2523" priority="2524">
      <formula>$L$24="2"</formula>
    </cfRule>
  </conditionalFormatting>
  <conditionalFormatting sqref="L24">
    <cfRule type="expression" dxfId="2522" priority="2523">
      <formula>$L$24="3"</formula>
    </cfRule>
  </conditionalFormatting>
  <conditionalFormatting sqref="L24">
    <cfRule type="expression" dxfId="2521" priority="2522">
      <formula>$L$24="4"</formula>
    </cfRule>
  </conditionalFormatting>
  <conditionalFormatting sqref="L24">
    <cfRule type="expression" dxfId="2520" priority="2521">
      <formula>$L$24="5"</formula>
    </cfRule>
  </conditionalFormatting>
  <conditionalFormatting sqref="I25:U25">
    <cfRule type="expression" dxfId="2519" priority="2520">
      <formula>$P$25="Not started"</formula>
    </cfRule>
  </conditionalFormatting>
  <conditionalFormatting sqref="I25:U25">
    <cfRule type="expression" dxfId="2518" priority="2519">
      <formula>$P$25="In progress"</formula>
    </cfRule>
  </conditionalFormatting>
  <conditionalFormatting sqref="I25:U25">
    <cfRule type="expression" dxfId="2517" priority="2518">
      <formula>$P$25="Closed"</formula>
    </cfRule>
  </conditionalFormatting>
  <conditionalFormatting sqref="I25:U25">
    <cfRule type="expression" dxfId="2516" priority="2517">
      <formula>$P$25="Canceled"</formula>
    </cfRule>
  </conditionalFormatting>
  <conditionalFormatting sqref="I25:U25">
    <cfRule type="expression" dxfId="2515" priority="2507">
      <formula>$I$25="Epic"</formula>
    </cfRule>
    <cfRule type="expression" dxfId="2514" priority="2509">
      <formula>$I$25="Deployment Story"</formula>
    </cfRule>
    <cfRule type="expression" dxfId="2513" priority="2516">
      <formula>$P$25="Suspended"</formula>
    </cfRule>
  </conditionalFormatting>
  <conditionalFormatting sqref="I25:U25">
    <cfRule type="expression" dxfId="2512" priority="2515">
      <formula>$P$25="Applied"</formula>
    </cfRule>
  </conditionalFormatting>
  <conditionalFormatting sqref="I25:U25">
    <cfRule type="expression" dxfId="2511" priority="2514">
      <formula>$P$25="N/A"</formula>
    </cfRule>
  </conditionalFormatting>
  <conditionalFormatting sqref="I25:U25">
    <cfRule type="expression" dxfId="2510" priority="2513">
      <formula>$P$25=""</formula>
    </cfRule>
  </conditionalFormatting>
  <conditionalFormatting sqref="I25:U25">
    <cfRule type="expression" dxfId="2509" priority="2512">
      <formula>$I$25="US"</formula>
    </cfRule>
  </conditionalFormatting>
  <conditionalFormatting sqref="I25:U25">
    <cfRule type="expression" dxfId="2508" priority="2511">
      <formula>$I$25="Not-US"</formula>
    </cfRule>
  </conditionalFormatting>
  <conditionalFormatting sqref="I25:U25">
    <cfRule type="expression" dxfId="2507" priority="2506">
      <formula>$I$25="Issue"</formula>
    </cfRule>
    <cfRule type="expression" dxfId="2506" priority="2508">
      <formula>$I$25="TS"</formula>
    </cfRule>
    <cfRule type="expression" dxfId="2505" priority="2510">
      <formula>$I$25="Spike"</formula>
    </cfRule>
  </conditionalFormatting>
  <conditionalFormatting sqref="L25">
    <cfRule type="expression" dxfId="2504" priority="2505">
      <formula>$L$25="1"</formula>
    </cfRule>
  </conditionalFormatting>
  <conditionalFormatting sqref="L25">
    <cfRule type="expression" dxfId="2503" priority="2504">
      <formula>$L$25="2"</formula>
    </cfRule>
  </conditionalFormatting>
  <conditionalFormatting sqref="L25">
    <cfRule type="expression" dxfId="2502" priority="2503">
      <formula>$L$25="3"</formula>
    </cfRule>
  </conditionalFormatting>
  <conditionalFormatting sqref="L25">
    <cfRule type="expression" dxfId="2501" priority="2502">
      <formula>$L$25="4"</formula>
    </cfRule>
  </conditionalFormatting>
  <conditionalFormatting sqref="L25">
    <cfRule type="expression" dxfId="2500" priority="2501">
      <formula>$L$25="5"</formula>
    </cfRule>
  </conditionalFormatting>
  <conditionalFormatting sqref="I26:U26">
    <cfRule type="expression" dxfId="2499" priority="2500">
      <formula>$P$26="Not started"</formula>
    </cfRule>
  </conditionalFormatting>
  <conditionalFormatting sqref="I26:U26">
    <cfRule type="expression" dxfId="2498" priority="2499">
      <formula>$P$26="In progress"</formula>
    </cfRule>
  </conditionalFormatting>
  <conditionalFormatting sqref="I26:U26">
    <cfRule type="expression" dxfId="2497" priority="2498">
      <formula>$P$26="Closed"</formula>
    </cfRule>
  </conditionalFormatting>
  <conditionalFormatting sqref="I26:U26">
    <cfRule type="expression" dxfId="2496" priority="2497">
      <formula>$P$26="Canceled"</formula>
    </cfRule>
  </conditionalFormatting>
  <conditionalFormatting sqref="I26:U26">
    <cfRule type="expression" dxfId="2495" priority="2487">
      <formula>$I$26="Epic"</formula>
    </cfRule>
    <cfRule type="expression" dxfId="2494" priority="2489">
      <formula>$I$26="Deployment Story"</formula>
    </cfRule>
    <cfRule type="expression" dxfId="2493" priority="2496">
      <formula>$P$26="Suspended"</formula>
    </cfRule>
  </conditionalFormatting>
  <conditionalFormatting sqref="I26:U26">
    <cfRule type="expression" dxfId="2492" priority="2495">
      <formula>$P$26="Applied"</formula>
    </cfRule>
  </conditionalFormatting>
  <conditionalFormatting sqref="I26:U26">
    <cfRule type="expression" dxfId="2491" priority="2494">
      <formula>$P$26="N/A"</formula>
    </cfRule>
  </conditionalFormatting>
  <conditionalFormatting sqref="I26:U26">
    <cfRule type="expression" dxfId="2490" priority="2493">
      <formula>$P$26=""</formula>
    </cfRule>
  </conditionalFormatting>
  <conditionalFormatting sqref="I26:U26">
    <cfRule type="expression" dxfId="2489" priority="2492">
      <formula>$I$26="US"</formula>
    </cfRule>
  </conditionalFormatting>
  <conditionalFormatting sqref="I26:U26">
    <cfRule type="expression" dxfId="2488" priority="2491">
      <formula>$I$26="Not-US"</formula>
    </cfRule>
  </conditionalFormatting>
  <conditionalFormatting sqref="I26:U26">
    <cfRule type="expression" dxfId="2487" priority="2486">
      <formula>$I$26="Issue"</formula>
    </cfRule>
    <cfRule type="expression" dxfId="2486" priority="2488">
      <formula>$I$26="TS"</formula>
    </cfRule>
    <cfRule type="expression" dxfId="2485" priority="2490">
      <formula>$I$26="Spike"</formula>
    </cfRule>
  </conditionalFormatting>
  <conditionalFormatting sqref="L26">
    <cfRule type="expression" dxfId="2484" priority="2485">
      <formula>$L$26="1"</formula>
    </cfRule>
  </conditionalFormatting>
  <conditionalFormatting sqref="L26">
    <cfRule type="expression" dxfId="2483" priority="2484">
      <formula>$L$26="2"</formula>
    </cfRule>
  </conditionalFormatting>
  <conditionalFormatting sqref="L26">
    <cfRule type="expression" dxfId="2482" priority="2483">
      <formula>$L$26="3"</formula>
    </cfRule>
  </conditionalFormatting>
  <conditionalFormatting sqref="L26">
    <cfRule type="expression" dxfId="2481" priority="2482">
      <formula>$L$26="4"</formula>
    </cfRule>
  </conditionalFormatting>
  <conditionalFormatting sqref="L26">
    <cfRule type="expression" dxfId="2480" priority="2481">
      <formula>$L$26="5"</formula>
    </cfRule>
  </conditionalFormatting>
  <conditionalFormatting sqref="I27:U27">
    <cfRule type="expression" dxfId="2479" priority="2480">
      <formula>$P$27="Not started"</formula>
    </cfRule>
  </conditionalFormatting>
  <conditionalFormatting sqref="I27:U27">
    <cfRule type="expression" dxfId="2478" priority="2479">
      <formula>$P$27="In progress"</formula>
    </cfRule>
  </conditionalFormatting>
  <conditionalFormatting sqref="I27:U27">
    <cfRule type="expression" dxfId="2477" priority="2478">
      <formula>$P$27="Closed"</formula>
    </cfRule>
  </conditionalFormatting>
  <conditionalFormatting sqref="I27:U27">
    <cfRule type="expression" dxfId="2476" priority="2477">
      <formula>$P$27="Canceled"</formula>
    </cfRule>
  </conditionalFormatting>
  <conditionalFormatting sqref="I27:U27">
    <cfRule type="expression" dxfId="2475" priority="2467">
      <formula>$I$27="Epic"</formula>
    </cfRule>
    <cfRule type="expression" dxfId="2474" priority="2469">
      <formula>$I$27="Deployment Story"</formula>
    </cfRule>
    <cfRule type="expression" dxfId="2473" priority="2476">
      <formula>$P$27="Suspended"</formula>
    </cfRule>
  </conditionalFormatting>
  <conditionalFormatting sqref="I27:U27">
    <cfRule type="expression" dxfId="2472" priority="2475">
      <formula>$P$27="Applied"</formula>
    </cfRule>
  </conditionalFormatting>
  <conditionalFormatting sqref="I27:U27">
    <cfRule type="expression" dxfId="2471" priority="2474">
      <formula>$P$27="N/A"</formula>
    </cfRule>
  </conditionalFormatting>
  <conditionalFormatting sqref="I27:U27">
    <cfRule type="expression" dxfId="2470" priority="2473">
      <formula>$P$27=""</formula>
    </cfRule>
  </conditionalFormatting>
  <conditionalFormatting sqref="I27:U27">
    <cfRule type="expression" dxfId="2469" priority="2472">
      <formula>$I$27="US"</formula>
    </cfRule>
  </conditionalFormatting>
  <conditionalFormatting sqref="I27:U27">
    <cfRule type="expression" dxfId="2468" priority="2471">
      <formula>$I$27="Not-US"</formula>
    </cfRule>
  </conditionalFormatting>
  <conditionalFormatting sqref="I27:U27">
    <cfRule type="expression" dxfId="2467" priority="2466">
      <formula>$I$27="Issue"</formula>
    </cfRule>
    <cfRule type="expression" dxfId="2466" priority="2468">
      <formula>$I$27="TS"</formula>
    </cfRule>
    <cfRule type="expression" dxfId="2465" priority="2470">
      <formula>$I$27="Spike"</formula>
    </cfRule>
  </conditionalFormatting>
  <conditionalFormatting sqref="L27">
    <cfRule type="expression" dxfId="2464" priority="2465">
      <formula>$L$27="1"</formula>
    </cfRule>
  </conditionalFormatting>
  <conditionalFormatting sqref="L27">
    <cfRule type="expression" dxfId="2463" priority="2464">
      <formula>$L$27="2"</formula>
    </cfRule>
  </conditionalFormatting>
  <conditionalFormatting sqref="L27">
    <cfRule type="expression" dxfId="2462" priority="2463">
      <formula>$L$27="3"</formula>
    </cfRule>
  </conditionalFormatting>
  <conditionalFormatting sqref="L27">
    <cfRule type="expression" dxfId="2461" priority="2462">
      <formula>$L$27="4"</formula>
    </cfRule>
  </conditionalFormatting>
  <conditionalFormatting sqref="L27">
    <cfRule type="expression" dxfId="2460" priority="2461">
      <formula>$L$27="5"</formula>
    </cfRule>
  </conditionalFormatting>
  <conditionalFormatting sqref="I28:U28">
    <cfRule type="expression" dxfId="2459" priority="2460">
      <formula>$P$28="Not started"</formula>
    </cfRule>
  </conditionalFormatting>
  <conditionalFormatting sqref="I28:U28">
    <cfRule type="expression" dxfId="2458" priority="2459">
      <formula>$P$28="In progress"</formula>
    </cfRule>
  </conditionalFormatting>
  <conditionalFormatting sqref="I28:U28">
    <cfRule type="expression" dxfId="2457" priority="2458">
      <formula>$P$28="Closed"</formula>
    </cfRule>
  </conditionalFormatting>
  <conditionalFormatting sqref="I28:U28">
    <cfRule type="expression" dxfId="2456" priority="2457">
      <formula>$P$28="Canceled"</formula>
    </cfRule>
  </conditionalFormatting>
  <conditionalFormatting sqref="I28:U28">
    <cfRule type="expression" dxfId="2455" priority="2447">
      <formula>$I$28="Epic"</formula>
    </cfRule>
    <cfRule type="expression" dxfId="2454" priority="2449">
      <formula>$I$28="Deployment Story"</formula>
    </cfRule>
    <cfRule type="expression" dxfId="2453" priority="2456">
      <formula>$P$28="Suspended"</formula>
    </cfRule>
  </conditionalFormatting>
  <conditionalFormatting sqref="I28:U28">
    <cfRule type="expression" dxfId="2452" priority="2455">
      <formula>$P$28="Applied"</formula>
    </cfRule>
  </conditionalFormatting>
  <conditionalFormatting sqref="I28:U28">
    <cfRule type="expression" dxfId="2451" priority="2454">
      <formula>$P$28="N/A"</formula>
    </cfRule>
  </conditionalFormatting>
  <conditionalFormatting sqref="I28:U28">
    <cfRule type="expression" dxfId="2450" priority="2453">
      <formula>$P$28=""</formula>
    </cfRule>
  </conditionalFormatting>
  <conditionalFormatting sqref="I28:U28">
    <cfRule type="expression" dxfId="2449" priority="2452">
      <formula>$I$28="US"</formula>
    </cfRule>
  </conditionalFormatting>
  <conditionalFormatting sqref="I28:U28">
    <cfRule type="expression" dxfId="2448" priority="2451">
      <formula>$I$28="Not-US"</formula>
    </cfRule>
  </conditionalFormatting>
  <conditionalFormatting sqref="I28:U28">
    <cfRule type="expression" dxfId="2447" priority="2446">
      <formula>$I$28="Issue"</formula>
    </cfRule>
    <cfRule type="expression" dxfId="2446" priority="2448">
      <formula>$I$28="TS"</formula>
    </cfRule>
    <cfRule type="expression" dxfId="2445" priority="2450">
      <formula>$I$28="Spike"</formula>
    </cfRule>
  </conditionalFormatting>
  <conditionalFormatting sqref="L28">
    <cfRule type="expression" dxfId="2444" priority="2445">
      <formula>$L$28="1"</formula>
    </cfRule>
  </conditionalFormatting>
  <conditionalFormatting sqref="L28">
    <cfRule type="expression" dxfId="2443" priority="2444">
      <formula>$L$28="2"</formula>
    </cfRule>
  </conditionalFormatting>
  <conditionalFormatting sqref="L28">
    <cfRule type="expression" dxfId="2442" priority="2443">
      <formula>$L$28="3"</formula>
    </cfRule>
  </conditionalFormatting>
  <conditionalFormatting sqref="L28">
    <cfRule type="expression" dxfId="2441" priority="2442">
      <formula>$L$28="4"</formula>
    </cfRule>
  </conditionalFormatting>
  <conditionalFormatting sqref="L28">
    <cfRule type="expression" dxfId="2440" priority="2441">
      <formula>$L$28="5"</formula>
    </cfRule>
  </conditionalFormatting>
  <conditionalFormatting sqref="I29:U29">
    <cfRule type="expression" dxfId="2439" priority="2440">
      <formula>$P$29="Not started"</formula>
    </cfRule>
  </conditionalFormatting>
  <conditionalFormatting sqref="I29:U29">
    <cfRule type="expression" dxfId="2438" priority="2439">
      <formula>$P$29="In progress"</formula>
    </cfRule>
  </conditionalFormatting>
  <conditionalFormatting sqref="I29:U29">
    <cfRule type="expression" dxfId="2437" priority="2438">
      <formula>$P$29="Closed"</formula>
    </cfRule>
  </conditionalFormatting>
  <conditionalFormatting sqref="I29:U29">
    <cfRule type="expression" dxfId="2436" priority="2437">
      <formula>$P$29="Canceled"</formula>
    </cfRule>
  </conditionalFormatting>
  <conditionalFormatting sqref="I29:U29">
    <cfRule type="expression" dxfId="2435" priority="2427">
      <formula>$I$29="Epic"</formula>
    </cfRule>
    <cfRule type="expression" dxfId="2434" priority="2429">
      <formula>$I$29="Deployment Story"</formula>
    </cfRule>
    <cfRule type="expression" dxfId="2433" priority="2436">
      <formula>$P$29="Suspended"</formula>
    </cfRule>
  </conditionalFormatting>
  <conditionalFormatting sqref="I29:U29">
    <cfRule type="expression" dxfId="2432" priority="2435">
      <formula>$P$29="Applied"</formula>
    </cfRule>
  </conditionalFormatting>
  <conditionalFormatting sqref="I29:U29">
    <cfRule type="expression" dxfId="2431" priority="2434">
      <formula>$P$29="N/A"</formula>
    </cfRule>
  </conditionalFormatting>
  <conditionalFormatting sqref="I29:U29">
    <cfRule type="expression" dxfId="2430" priority="2433">
      <formula>$P$29=""</formula>
    </cfRule>
  </conditionalFormatting>
  <conditionalFormatting sqref="I29:U29">
    <cfRule type="expression" dxfId="2429" priority="2432">
      <formula>$I$29="US"</formula>
    </cfRule>
  </conditionalFormatting>
  <conditionalFormatting sqref="I29:U29">
    <cfRule type="expression" dxfId="2428" priority="2431">
      <formula>$I$29="Not-US"</formula>
    </cfRule>
  </conditionalFormatting>
  <conditionalFormatting sqref="I29:U29">
    <cfRule type="expression" dxfId="2427" priority="2426">
      <formula>$I$29="Issue"</formula>
    </cfRule>
    <cfRule type="expression" dxfId="2426" priority="2428">
      <formula>$I$29="TS"</formula>
    </cfRule>
    <cfRule type="expression" dxfId="2425" priority="2430">
      <formula>$I$29="Spike"</formula>
    </cfRule>
  </conditionalFormatting>
  <conditionalFormatting sqref="L29">
    <cfRule type="expression" dxfId="2424" priority="2425">
      <formula>$L$29="1"</formula>
    </cfRule>
  </conditionalFormatting>
  <conditionalFormatting sqref="L29">
    <cfRule type="expression" dxfId="2423" priority="2424">
      <formula>$L$29="2"</formula>
    </cfRule>
  </conditionalFormatting>
  <conditionalFormatting sqref="L29">
    <cfRule type="expression" dxfId="2422" priority="2423">
      <formula>$L$29="3"</formula>
    </cfRule>
  </conditionalFormatting>
  <conditionalFormatting sqref="L29">
    <cfRule type="expression" dxfId="2421" priority="2422">
      <formula>$L$29="4"</formula>
    </cfRule>
  </conditionalFormatting>
  <conditionalFormatting sqref="L29">
    <cfRule type="expression" dxfId="2420" priority="2421">
      <formula>$L$29="5"</formula>
    </cfRule>
  </conditionalFormatting>
  <conditionalFormatting sqref="I30:U30">
    <cfRule type="expression" dxfId="2419" priority="2420">
      <formula>$P$30="Not started"</formula>
    </cfRule>
  </conditionalFormatting>
  <conditionalFormatting sqref="I30:U30">
    <cfRule type="expression" dxfId="2418" priority="2419">
      <formula>$P$30="In progress"</formula>
    </cfRule>
  </conditionalFormatting>
  <conditionalFormatting sqref="I30:U30">
    <cfRule type="expression" dxfId="2417" priority="2418">
      <formula>$P$30="Closed"</formula>
    </cfRule>
  </conditionalFormatting>
  <conditionalFormatting sqref="I30:U30">
    <cfRule type="expression" dxfId="2416" priority="2417">
      <formula>$P$30="Canceled"</formula>
    </cfRule>
  </conditionalFormatting>
  <conditionalFormatting sqref="I30:U30">
    <cfRule type="expression" dxfId="2415" priority="2407">
      <formula>$I$30="Epic"</formula>
    </cfRule>
    <cfRule type="expression" dxfId="2414" priority="2409">
      <formula>$I$30="Deployment Story"</formula>
    </cfRule>
    <cfRule type="expression" dxfId="2413" priority="2416">
      <formula>$P$30="Suspended"</formula>
    </cfRule>
  </conditionalFormatting>
  <conditionalFormatting sqref="I30:U30">
    <cfRule type="expression" dxfId="2412" priority="2415">
      <formula>$P$30="Applied"</formula>
    </cfRule>
  </conditionalFormatting>
  <conditionalFormatting sqref="I30:U30">
    <cfRule type="expression" dxfId="2411" priority="2414">
      <formula>$P$30="N/A"</formula>
    </cfRule>
  </conditionalFormatting>
  <conditionalFormatting sqref="I30:U30">
    <cfRule type="expression" dxfId="2410" priority="2413">
      <formula>$P$30=""</formula>
    </cfRule>
  </conditionalFormatting>
  <conditionalFormatting sqref="I30:U30">
    <cfRule type="expression" dxfId="2409" priority="2412">
      <formula>$I$30="US"</formula>
    </cfRule>
  </conditionalFormatting>
  <conditionalFormatting sqref="I30:U30">
    <cfRule type="expression" dxfId="2408" priority="2411">
      <formula>$I$30="Not-US"</formula>
    </cfRule>
  </conditionalFormatting>
  <conditionalFormatting sqref="I30:U30">
    <cfRule type="expression" dxfId="2407" priority="2406">
      <formula>$I$30="Issue"</formula>
    </cfRule>
    <cfRule type="expression" dxfId="2406" priority="2408">
      <formula>$I$30="TS"</formula>
    </cfRule>
    <cfRule type="expression" dxfId="2405" priority="2410">
      <formula>$I$30="Spike"</formula>
    </cfRule>
  </conditionalFormatting>
  <conditionalFormatting sqref="L30">
    <cfRule type="expression" dxfId="2404" priority="2405">
      <formula>$L$30="1"</formula>
    </cfRule>
  </conditionalFormatting>
  <conditionalFormatting sqref="L30">
    <cfRule type="expression" dxfId="2403" priority="2404">
      <formula>$L$30="2"</formula>
    </cfRule>
  </conditionalFormatting>
  <conditionalFormatting sqref="L30">
    <cfRule type="expression" dxfId="2402" priority="2403">
      <formula>$L$30="3"</formula>
    </cfRule>
  </conditionalFormatting>
  <conditionalFormatting sqref="L30">
    <cfRule type="expression" dxfId="2401" priority="2402">
      <formula>$L$30="4"</formula>
    </cfRule>
  </conditionalFormatting>
  <conditionalFormatting sqref="L30">
    <cfRule type="expression" dxfId="2400" priority="2401">
      <formula>$L$30="5"</formula>
    </cfRule>
  </conditionalFormatting>
  <conditionalFormatting sqref="I31:U31">
    <cfRule type="expression" dxfId="2399" priority="2400">
      <formula>$P$31="Not started"</formula>
    </cfRule>
  </conditionalFormatting>
  <conditionalFormatting sqref="I31:U31">
    <cfRule type="expression" dxfId="2398" priority="2399">
      <formula>$P$31="In progress"</formula>
    </cfRule>
  </conditionalFormatting>
  <conditionalFormatting sqref="I31:U31">
    <cfRule type="expression" dxfId="2397" priority="2398">
      <formula>$P$31="Closed"</formula>
    </cfRule>
  </conditionalFormatting>
  <conditionalFormatting sqref="I31:U31">
    <cfRule type="expression" dxfId="2396" priority="2397">
      <formula>$P$31="Canceled"</formula>
    </cfRule>
  </conditionalFormatting>
  <conditionalFormatting sqref="I31:U31">
    <cfRule type="expression" dxfId="2395" priority="2387">
      <formula>$I$31="Epic"</formula>
    </cfRule>
    <cfRule type="expression" dxfId="2394" priority="2389">
      <formula>$I$31="Deployment Story"</formula>
    </cfRule>
    <cfRule type="expression" dxfId="2393" priority="2396">
      <formula>$P$31="Suspended"</formula>
    </cfRule>
  </conditionalFormatting>
  <conditionalFormatting sqref="I31:U31">
    <cfRule type="expression" dxfId="2392" priority="2395">
      <formula>$P$31="Applied"</formula>
    </cfRule>
  </conditionalFormatting>
  <conditionalFormatting sqref="I31:U31">
    <cfRule type="expression" dxfId="2391" priority="2394">
      <formula>$P$31="N/A"</formula>
    </cfRule>
  </conditionalFormatting>
  <conditionalFormatting sqref="I31:U31">
    <cfRule type="expression" dxfId="2390" priority="2393">
      <formula>$P$31=""</formula>
    </cfRule>
  </conditionalFormatting>
  <conditionalFormatting sqref="I31:U31">
    <cfRule type="expression" dxfId="2389" priority="2392">
      <formula>$I$31="US"</formula>
    </cfRule>
  </conditionalFormatting>
  <conditionalFormatting sqref="I31:U31">
    <cfRule type="expression" dxfId="2388" priority="2391">
      <formula>$I$31="Not-US"</formula>
    </cfRule>
  </conditionalFormatting>
  <conditionalFormatting sqref="I31:U31">
    <cfRule type="expression" dxfId="2387" priority="2386">
      <formula>$I$31="Issue"</formula>
    </cfRule>
    <cfRule type="expression" dxfId="2386" priority="2388">
      <formula>$I$31="TS"</formula>
    </cfRule>
    <cfRule type="expression" dxfId="2385" priority="2390">
      <formula>$I$31="Spike"</formula>
    </cfRule>
  </conditionalFormatting>
  <conditionalFormatting sqref="L31">
    <cfRule type="expression" dxfId="2384" priority="2385">
      <formula>$L$31="1"</formula>
    </cfRule>
  </conditionalFormatting>
  <conditionalFormatting sqref="L31">
    <cfRule type="expression" dxfId="2383" priority="2384">
      <formula>$L$31="2"</formula>
    </cfRule>
  </conditionalFormatting>
  <conditionalFormatting sqref="L31">
    <cfRule type="expression" dxfId="2382" priority="2383">
      <formula>$L$31="3"</formula>
    </cfRule>
  </conditionalFormatting>
  <conditionalFormatting sqref="L31">
    <cfRule type="expression" dxfId="2381" priority="2382">
      <formula>$L$31="4"</formula>
    </cfRule>
  </conditionalFormatting>
  <conditionalFormatting sqref="L31">
    <cfRule type="expression" dxfId="2380" priority="2381">
      <formula>$L$31="5"</formula>
    </cfRule>
  </conditionalFormatting>
  <conditionalFormatting sqref="I32:U32">
    <cfRule type="expression" dxfId="2379" priority="2380">
      <formula>$P$32="Not started"</formula>
    </cfRule>
  </conditionalFormatting>
  <conditionalFormatting sqref="I32:U32">
    <cfRule type="expression" dxfId="2378" priority="2379">
      <formula>$P$32="In progress"</formula>
    </cfRule>
  </conditionalFormatting>
  <conditionalFormatting sqref="I32:U32">
    <cfRule type="expression" dxfId="2377" priority="2378">
      <formula>$P$32="Closed"</formula>
    </cfRule>
  </conditionalFormatting>
  <conditionalFormatting sqref="I32:U32">
    <cfRule type="expression" dxfId="2376" priority="2377">
      <formula>$P$32="Canceled"</formula>
    </cfRule>
  </conditionalFormatting>
  <conditionalFormatting sqref="I32:U32">
    <cfRule type="expression" dxfId="2375" priority="2367">
      <formula>$I$32="Epic"</formula>
    </cfRule>
    <cfRule type="expression" dxfId="2374" priority="2369">
      <formula>$I$32="Deployment Story"</formula>
    </cfRule>
    <cfRule type="expression" dxfId="2373" priority="2376">
      <formula>$P$32="Suspended"</formula>
    </cfRule>
  </conditionalFormatting>
  <conditionalFormatting sqref="I32:U32">
    <cfRule type="expression" dxfId="2372" priority="2375">
      <formula>$P$32="Applied"</formula>
    </cfRule>
  </conditionalFormatting>
  <conditionalFormatting sqref="I32:U32">
    <cfRule type="expression" dxfId="2371" priority="2374">
      <formula>$P$32="N/A"</formula>
    </cfRule>
  </conditionalFormatting>
  <conditionalFormatting sqref="I32:U32">
    <cfRule type="expression" dxfId="2370" priority="2373">
      <formula>$P$32=""</formula>
    </cfRule>
  </conditionalFormatting>
  <conditionalFormatting sqref="I32:U32">
    <cfRule type="expression" dxfId="2369" priority="2372">
      <formula>$I$32="US"</formula>
    </cfRule>
  </conditionalFormatting>
  <conditionalFormatting sqref="I32:U32">
    <cfRule type="expression" dxfId="2368" priority="2371">
      <formula>$I$32="Not-US"</formula>
    </cfRule>
  </conditionalFormatting>
  <conditionalFormatting sqref="I32:U32">
    <cfRule type="expression" dxfId="2367" priority="2366">
      <formula>$I$32="Issue"</formula>
    </cfRule>
    <cfRule type="expression" dxfId="2366" priority="2368">
      <formula>$I$32="TS"</formula>
    </cfRule>
    <cfRule type="expression" dxfId="2365" priority="2370">
      <formula>$I$32="Spike"</formula>
    </cfRule>
  </conditionalFormatting>
  <conditionalFormatting sqref="L32">
    <cfRule type="expression" dxfId="2364" priority="2365">
      <formula>$L$32="1"</formula>
    </cfRule>
  </conditionalFormatting>
  <conditionalFormatting sqref="L32">
    <cfRule type="expression" dxfId="2363" priority="2364">
      <formula>$L$32="2"</formula>
    </cfRule>
  </conditionalFormatting>
  <conditionalFormatting sqref="L32">
    <cfRule type="expression" dxfId="2362" priority="2363">
      <formula>$L$32="3"</formula>
    </cfRule>
  </conditionalFormatting>
  <conditionalFormatting sqref="L32">
    <cfRule type="expression" dxfId="2361" priority="2362">
      <formula>$L$32="4"</formula>
    </cfRule>
  </conditionalFormatting>
  <conditionalFormatting sqref="L32">
    <cfRule type="expression" dxfId="2360" priority="2361">
      <formula>$L$32="5"</formula>
    </cfRule>
  </conditionalFormatting>
  <conditionalFormatting sqref="I33:U33">
    <cfRule type="expression" dxfId="2359" priority="2360">
      <formula>$P$33="Not started"</formula>
    </cfRule>
  </conditionalFormatting>
  <conditionalFormatting sqref="I33:U33">
    <cfRule type="expression" dxfId="2358" priority="2359">
      <formula>$P$33="In progress"</formula>
    </cfRule>
  </conditionalFormatting>
  <conditionalFormatting sqref="I33:U33">
    <cfRule type="expression" dxfId="2357" priority="2358">
      <formula>$P$33="Closed"</formula>
    </cfRule>
  </conditionalFormatting>
  <conditionalFormatting sqref="I33:U33">
    <cfRule type="expression" dxfId="2356" priority="2357">
      <formula>$P$33="Canceled"</formula>
    </cfRule>
  </conditionalFormatting>
  <conditionalFormatting sqref="I33:U33">
    <cfRule type="expression" dxfId="2355" priority="2347">
      <formula>$I$33="Epic"</formula>
    </cfRule>
    <cfRule type="expression" dxfId="2354" priority="2349">
      <formula>$I$33="Deployment Story"</formula>
    </cfRule>
    <cfRule type="expression" dxfId="2353" priority="2356">
      <formula>$P$33="Suspended"</formula>
    </cfRule>
  </conditionalFormatting>
  <conditionalFormatting sqref="I33:U33">
    <cfRule type="expression" dxfId="2352" priority="2355">
      <formula>$P$33="Applied"</formula>
    </cfRule>
  </conditionalFormatting>
  <conditionalFormatting sqref="I33:U33">
    <cfRule type="expression" dxfId="2351" priority="2354">
      <formula>$P$33="N/A"</formula>
    </cfRule>
  </conditionalFormatting>
  <conditionalFormatting sqref="I33:U33">
    <cfRule type="expression" dxfId="2350" priority="2353">
      <formula>$P$33=""</formula>
    </cfRule>
  </conditionalFormatting>
  <conditionalFormatting sqref="I33:U33">
    <cfRule type="expression" dxfId="2349" priority="2352">
      <formula>$I$33="US"</formula>
    </cfRule>
  </conditionalFormatting>
  <conditionalFormatting sqref="I33:U33">
    <cfRule type="expression" dxfId="2348" priority="2351">
      <formula>$I$33="Not-US"</formula>
    </cfRule>
  </conditionalFormatting>
  <conditionalFormatting sqref="I33:U33">
    <cfRule type="expression" dxfId="2347" priority="2346">
      <formula>$I$33="Issue"</formula>
    </cfRule>
    <cfRule type="expression" dxfId="2346" priority="2348">
      <formula>$I$33="TS"</formula>
    </cfRule>
    <cfRule type="expression" dxfId="2345" priority="2350">
      <formula>$I$33="Spike"</formula>
    </cfRule>
  </conditionalFormatting>
  <conditionalFormatting sqref="L33">
    <cfRule type="expression" dxfId="2344" priority="2345">
      <formula>$L$33="1"</formula>
    </cfRule>
  </conditionalFormatting>
  <conditionalFormatting sqref="L33">
    <cfRule type="expression" dxfId="2343" priority="2344">
      <formula>$L$33="2"</formula>
    </cfRule>
  </conditionalFormatting>
  <conditionalFormatting sqref="L33">
    <cfRule type="expression" dxfId="2342" priority="2343">
      <formula>$L$33="3"</formula>
    </cfRule>
  </conditionalFormatting>
  <conditionalFormatting sqref="L33">
    <cfRule type="expression" dxfId="2341" priority="2342">
      <formula>$L$33="4"</formula>
    </cfRule>
  </conditionalFormatting>
  <conditionalFormatting sqref="L33">
    <cfRule type="expression" dxfId="2340" priority="2341">
      <formula>$L$33="5"</formula>
    </cfRule>
  </conditionalFormatting>
  <conditionalFormatting sqref="I34:U34">
    <cfRule type="expression" dxfId="2339" priority="2340">
      <formula>$P$34="Not started"</formula>
    </cfRule>
  </conditionalFormatting>
  <conditionalFormatting sqref="I34:U34">
    <cfRule type="expression" dxfId="2338" priority="2339">
      <formula>$P$34="In progress"</formula>
    </cfRule>
  </conditionalFormatting>
  <conditionalFormatting sqref="I34:U34">
    <cfRule type="expression" dxfId="2337" priority="2338">
      <formula>$P$34="Closed"</formula>
    </cfRule>
  </conditionalFormatting>
  <conditionalFormatting sqref="I34:U34">
    <cfRule type="expression" dxfId="2336" priority="2337">
      <formula>$P$34="Canceled"</formula>
    </cfRule>
  </conditionalFormatting>
  <conditionalFormatting sqref="I34:U34">
    <cfRule type="expression" dxfId="2335" priority="2327">
      <formula>$I$34="Epic"</formula>
    </cfRule>
    <cfRule type="expression" dxfId="2334" priority="2329">
      <formula>$I$34="Deployment Story"</formula>
    </cfRule>
    <cfRule type="expression" dxfId="2333" priority="2336">
      <formula>$P$34="Suspended"</formula>
    </cfRule>
  </conditionalFormatting>
  <conditionalFormatting sqref="I34:U34">
    <cfRule type="expression" dxfId="2332" priority="2335">
      <formula>$P$34="Applied"</formula>
    </cfRule>
  </conditionalFormatting>
  <conditionalFormatting sqref="I34:U34">
    <cfRule type="expression" dxfId="2331" priority="2334">
      <formula>$P$34="N/A"</formula>
    </cfRule>
  </conditionalFormatting>
  <conditionalFormatting sqref="I34:U34">
    <cfRule type="expression" dxfId="2330" priority="2333">
      <formula>$P$34=""</formula>
    </cfRule>
  </conditionalFormatting>
  <conditionalFormatting sqref="I34:U34">
    <cfRule type="expression" dxfId="2329" priority="2332">
      <formula>$I$34="US"</formula>
    </cfRule>
  </conditionalFormatting>
  <conditionalFormatting sqref="I34:U34">
    <cfRule type="expression" dxfId="2328" priority="2331">
      <formula>$I$34="Not-US"</formula>
    </cfRule>
  </conditionalFormatting>
  <conditionalFormatting sqref="I34:U34">
    <cfRule type="expression" dxfId="2327" priority="2326">
      <formula>$I$34="Issue"</formula>
    </cfRule>
    <cfRule type="expression" dxfId="2326" priority="2328">
      <formula>$I$34="TS"</formula>
    </cfRule>
    <cfRule type="expression" dxfId="2325" priority="2330">
      <formula>$I$34="Spike"</formula>
    </cfRule>
  </conditionalFormatting>
  <conditionalFormatting sqref="L34">
    <cfRule type="expression" dxfId="2324" priority="2325">
      <formula>$L$34="1"</formula>
    </cfRule>
  </conditionalFormatting>
  <conditionalFormatting sqref="L34">
    <cfRule type="expression" dxfId="2323" priority="2324">
      <formula>$L$34="2"</formula>
    </cfRule>
  </conditionalFormatting>
  <conditionalFormatting sqref="L34">
    <cfRule type="expression" dxfId="2322" priority="2323">
      <formula>$L$34="3"</formula>
    </cfRule>
  </conditionalFormatting>
  <conditionalFormatting sqref="L34">
    <cfRule type="expression" dxfId="2321" priority="2322">
      <formula>$L$34="4"</formula>
    </cfRule>
  </conditionalFormatting>
  <conditionalFormatting sqref="L34">
    <cfRule type="expression" dxfId="2320" priority="2321">
      <formula>$L$34="5"</formula>
    </cfRule>
  </conditionalFormatting>
  <conditionalFormatting sqref="I35:U35">
    <cfRule type="expression" dxfId="2319" priority="2320">
      <formula>$P$35="Not started"</formula>
    </cfRule>
  </conditionalFormatting>
  <conditionalFormatting sqref="I35:U35">
    <cfRule type="expression" dxfId="2318" priority="2319">
      <formula>$P$35="In progress"</formula>
    </cfRule>
  </conditionalFormatting>
  <conditionalFormatting sqref="I35:U35">
    <cfRule type="expression" dxfId="2317" priority="2318">
      <formula>$P$35="Closed"</formula>
    </cfRule>
  </conditionalFormatting>
  <conditionalFormatting sqref="I35:U35">
    <cfRule type="expression" dxfId="2316" priority="2317">
      <formula>$P$35="Canceled"</formula>
    </cfRule>
  </conditionalFormatting>
  <conditionalFormatting sqref="I35:U35">
    <cfRule type="expression" dxfId="2315" priority="2307">
      <formula>$I$35="Epic"</formula>
    </cfRule>
    <cfRule type="expression" dxfId="2314" priority="2309">
      <formula>$I$35="Deployment Story"</formula>
    </cfRule>
    <cfRule type="expression" dxfId="2313" priority="2316">
      <formula>$P$35="Suspended"</formula>
    </cfRule>
  </conditionalFormatting>
  <conditionalFormatting sqref="I35:U35">
    <cfRule type="expression" dxfId="2312" priority="2315">
      <formula>$P$35="Applied"</formula>
    </cfRule>
  </conditionalFormatting>
  <conditionalFormatting sqref="I35:U35">
    <cfRule type="expression" dxfId="2311" priority="2314">
      <formula>$P$35="N/A"</formula>
    </cfRule>
  </conditionalFormatting>
  <conditionalFormatting sqref="I35:U35">
    <cfRule type="expression" dxfId="2310" priority="2313">
      <formula>$P$35=""</formula>
    </cfRule>
  </conditionalFormatting>
  <conditionalFormatting sqref="I35:U35">
    <cfRule type="expression" dxfId="2309" priority="2312">
      <formula>$I$35="US"</formula>
    </cfRule>
  </conditionalFormatting>
  <conditionalFormatting sqref="I35:U35">
    <cfRule type="expression" dxfId="2308" priority="2311">
      <formula>$I$35="Not-US"</formula>
    </cfRule>
  </conditionalFormatting>
  <conditionalFormatting sqref="I35:U35">
    <cfRule type="expression" dxfId="2307" priority="2306">
      <formula>$I$35="Issue"</formula>
    </cfRule>
    <cfRule type="expression" dxfId="2306" priority="2308">
      <formula>$I$35="TS"</formula>
    </cfRule>
    <cfRule type="expression" dxfId="2305" priority="2310">
      <formula>$I$35="Spike"</formula>
    </cfRule>
  </conditionalFormatting>
  <conditionalFormatting sqref="L35">
    <cfRule type="expression" dxfId="2304" priority="2305">
      <formula>$L$35="1"</formula>
    </cfRule>
  </conditionalFormatting>
  <conditionalFormatting sqref="L35">
    <cfRule type="expression" dxfId="2303" priority="2304">
      <formula>$L$35="2"</formula>
    </cfRule>
  </conditionalFormatting>
  <conditionalFormatting sqref="L35">
    <cfRule type="expression" dxfId="2302" priority="2303">
      <formula>$L$35="3"</formula>
    </cfRule>
  </conditionalFormatting>
  <conditionalFormatting sqref="L35">
    <cfRule type="expression" dxfId="2301" priority="2302">
      <formula>$L$35="4"</formula>
    </cfRule>
  </conditionalFormatting>
  <conditionalFormatting sqref="L35">
    <cfRule type="expression" dxfId="2300" priority="2301">
      <formula>$L$35="5"</formula>
    </cfRule>
  </conditionalFormatting>
  <conditionalFormatting sqref="I36:U36">
    <cfRule type="expression" dxfId="2299" priority="2300">
      <formula>$P$36="Not started"</formula>
    </cfRule>
  </conditionalFormatting>
  <conditionalFormatting sqref="I36:U36">
    <cfRule type="expression" dxfId="2298" priority="2299">
      <formula>$P$36="In progress"</formula>
    </cfRule>
  </conditionalFormatting>
  <conditionalFormatting sqref="I36:U36">
    <cfRule type="expression" dxfId="2297" priority="2298">
      <formula>$P$36="Closed"</formula>
    </cfRule>
  </conditionalFormatting>
  <conditionalFormatting sqref="I36:U36">
    <cfRule type="expression" dxfId="2296" priority="2297">
      <formula>$P$36="Canceled"</formula>
    </cfRule>
  </conditionalFormatting>
  <conditionalFormatting sqref="I36:U36">
    <cfRule type="expression" dxfId="2295" priority="2287">
      <formula>$I$36="Epic"</formula>
    </cfRule>
    <cfRule type="expression" dxfId="2294" priority="2289">
      <formula>$I$36="Deployment Story"</formula>
    </cfRule>
    <cfRule type="expression" dxfId="2293" priority="2296">
      <formula>$P$36="Suspended"</formula>
    </cfRule>
  </conditionalFormatting>
  <conditionalFormatting sqref="I36:U36">
    <cfRule type="expression" dxfId="2292" priority="2295">
      <formula>$P$36="Applied"</formula>
    </cfRule>
  </conditionalFormatting>
  <conditionalFormatting sqref="I36:U36">
    <cfRule type="expression" dxfId="2291" priority="2294">
      <formula>$P$36="N/A"</formula>
    </cfRule>
  </conditionalFormatting>
  <conditionalFormatting sqref="I36:U36">
    <cfRule type="expression" dxfId="2290" priority="2293">
      <formula>$P$36=""</formula>
    </cfRule>
  </conditionalFormatting>
  <conditionalFormatting sqref="I36:U36">
    <cfRule type="expression" dxfId="2289" priority="2292">
      <formula>$I$36="US"</formula>
    </cfRule>
  </conditionalFormatting>
  <conditionalFormatting sqref="I36:U36">
    <cfRule type="expression" dxfId="2288" priority="2291">
      <formula>$I$36="Not-US"</formula>
    </cfRule>
  </conditionalFormatting>
  <conditionalFormatting sqref="I36:U36">
    <cfRule type="expression" dxfId="2287" priority="2286">
      <formula>$I$36="Issue"</formula>
    </cfRule>
    <cfRule type="expression" dxfId="2286" priority="2288">
      <formula>$I$36="TS"</formula>
    </cfRule>
    <cfRule type="expression" dxfId="2285" priority="2290">
      <formula>$I$36="Spike"</formula>
    </cfRule>
  </conditionalFormatting>
  <conditionalFormatting sqref="L36">
    <cfRule type="expression" dxfId="2284" priority="2285">
      <formula>$L$36="1"</formula>
    </cfRule>
  </conditionalFormatting>
  <conditionalFormatting sqref="L36">
    <cfRule type="expression" dxfId="2283" priority="2284">
      <formula>$L$36="2"</formula>
    </cfRule>
  </conditionalFormatting>
  <conditionalFormatting sqref="L36">
    <cfRule type="expression" dxfId="2282" priority="2283">
      <formula>$L$36="3"</formula>
    </cfRule>
  </conditionalFormatting>
  <conditionalFormatting sqref="L36">
    <cfRule type="expression" dxfId="2281" priority="2282">
      <formula>$L$36="4"</formula>
    </cfRule>
  </conditionalFormatting>
  <conditionalFormatting sqref="L36">
    <cfRule type="expression" dxfId="2280" priority="2281">
      <formula>$L$36="5"</formula>
    </cfRule>
  </conditionalFormatting>
  <conditionalFormatting sqref="I37:U37">
    <cfRule type="expression" dxfId="2279" priority="2280">
      <formula>$P$37="Not started"</formula>
    </cfRule>
  </conditionalFormatting>
  <conditionalFormatting sqref="I37:U37">
    <cfRule type="expression" dxfId="2278" priority="2279">
      <formula>$P$37="In progress"</formula>
    </cfRule>
  </conditionalFormatting>
  <conditionalFormatting sqref="I37:U37">
    <cfRule type="expression" dxfId="2277" priority="2278">
      <formula>$P$37="Closed"</formula>
    </cfRule>
  </conditionalFormatting>
  <conditionalFormatting sqref="I37:U37">
    <cfRule type="expression" dxfId="2276" priority="2277">
      <formula>$P$37="Canceled"</formula>
    </cfRule>
  </conditionalFormatting>
  <conditionalFormatting sqref="I37:U37">
    <cfRule type="expression" dxfId="2275" priority="2267">
      <formula>$I$37="Epic"</formula>
    </cfRule>
    <cfRule type="expression" dxfId="2274" priority="2269">
      <formula>$I$37="Deployment Story"</formula>
    </cfRule>
    <cfRule type="expression" dxfId="2273" priority="2276">
      <formula>$P$37="Suspended"</formula>
    </cfRule>
  </conditionalFormatting>
  <conditionalFormatting sqref="I37:U37">
    <cfRule type="expression" dxfId="2272" priority="2275">
      <formula>$P$37="Applied"</formula>
    </cfRule>
  </conditionalFormatting>
  <conditionalFormatting sqref="I37:U37">
    <cfRule type="expression" dxfId="2271" priority="2274">
      <formula>$P$37="N/A"</formula>
    </cfRule>
  </conditionalFormatting>
  <conditionalFormatting sqref="I37:U37">
    <cfRule type="expression" dxfId="2270" priority="2273">
      <formula>$P$37=""</formula>
    </cfRule>
  </conditionalFormatting>
  <conditionalFormatting sqref="I37:U37">
    <cfRule type="expression" dxfId="2269" priority="2272">
      <formula>$I$37="US"</formula>
    </cfRule>
  </conditionalFormatting>
  <conditionalFormatting sqref="I37:U37">
    <cfRule type="expression" dxfId="2268" priority="2271">
      <formula>$I$37="Not-US"</formula>
    </cfRule>
  </conditionalFormatting>
  <conditionalFormatting sqref="I37:U37">
    <cfRule type="expression" dxfId="2267" priority="2266">
      <formula>$I$37="Issue"</formula>
    </cfRule>
    <cfRule type="expression" dxfId="2266" priority="2268">
      <formula>$I$37="TS"</formula>
    </cfRule>
    <cfRule type="expression" dxfId="2265" priority="2270">
      <formula>$I$37="Spike"</formula>
    </cfRule>
  </conditionalFormatting>
  <conditionalFormatting sqref="L37">
    <cfRule type="expression" dxfId="2264" priority="2265">
      <formula>$L$37="1"</formula>
    </cfRule>
  </conditionalFormatting>
  <conditionalFormatting sqref="L37">
    <cfRule type="expression" dxfId="2263" priority="2264">
      <formula>$L$37="2"</formula>
    </cfRule>
  </conditionalFormatting>
  <conditionalFormatting sqref="L37">
    <cfRule type="expression" dxfId="2262" priority="2263">
      <formula>$L$37="3"</formula>
    </cfRule>
  </conditionalFormatting>
  <conditionalFormatting sqref="L37">
    <cfRule type="expression" dxfId="2261" priority="2262">
      <formula>$L$37="4"</formula>
    </cfRule>
  </conditionalFormatting>
  <conditionalFormatting sqref="L37">
    <cfRule type="expression" dxfId="2260" priority="2261">
      <formula>$L$37="5"</formula>
    </cfRule>
  </conditionalFormatting>
  <conditionalFormatting sqref="I38:U38">
    <cfRule type="expression" dxfId="2259" priority="2260">
      <formula>$P$38="Not started"</formula>
    </cfRule>
  </conditionalFormatting>
  <conditionalFormatting sqref="I38:U38">
    <cfRule type="expression" dxfId="2258" priority="2259">
      <formula>$P$38="In progress"</formula>
    </cfRule>
  </conditionalFormatting>
  <conditionalFormatting sqref="I38:U38">
    <cfRule type="expression" dxfId="2257" priority="2258">
      <formula>$P$38="Closed"</formula>
    </cfRule>
  </conditionalFormatting>
  <conditionalFormatting sqref="I38:U38">
    <cfRule type="expression" dxfId="2256" priority="2257">
      <formula>$P$38="Canceled"</formula>
    </cfRule>
  </conditionalFormatting>
  <conditionalFormatting sqref="I38:U38">
    <cfRule type="expression" dxfId="2255" priority="2256">
      <formula>$P$38="Suspended"</formula>
    </cfRule>
  </conditionalFormatting>
  <conditionalFormatting sqref="I38:U38">
    <cfRule type="expression" dxfId="2254" priority="2255">
      <formula>$P$38="Applied"</formula>
    </cfRule>
  </conditionalFormatting>
  <conditionalFormatting sqref="I38:U38">
    <cfRule type="expression" dxfId="2253" priority="2254">
      <formula>$P$38="N/A"</formula>
    </cfRule>
  </conditionalFormatting>
  <conditionalFormatting sqref="I38:U38">
    <cfRule type="expression" dxfId="2252" priority="2253">
      <formula>$P$38=""</formula>
    </cfRule>
  </conditionalFormatting>
  <conditionalFormatting sqref="I38:U38">
    <cfRule type="expression" dxfId="2251" priority="2252">
      <formula>$I$38="US"</formula>
    </cfRule>
  </conditionalFormatting>
  <conditionalFormatting sqref="I38:U38">
    <cfRule type="expression" dxfId="2250" priority="2251">
      <formula>$I$38="Not-US"</formula>
    </cfRule>
  </conditionalFormatting>
  <conditionalFormatting sqref="I38:U38">
    <cfRule type="expression" dxfId="2249" priority="2250">
      <formula>$I$38="Spike"</formula>
    </cfRule>
  </conditionalFormatting>
  <conditionalFormatting sqref="I38:U38">
    <cfRule type="expression" dxfId="2248" priority="2249">
      <formula>$I$38="Deployment Story"</formula>
    </cfRule>
  </conditionalFormatting>
  <conditionalFormatting sqref="I38:U38">
    <cfRule type="expression" dxfId="2247" priority="2248">
      <formula>$I$38="TS"</formula>
    </cfRule>
  </conditionalFormatting>
  <conditionalFormatting sqref="I38:U38">
    <cfRule type="expression" dxfId="2246" priority="2247">
      <formula>$I$38="Epic"</formula>
    </cfRule>
  </conditionalFormatting>
  <conditionalFormatting sqref="I38:U38">
    <cfRule type="expression" dxfId="2245" priority="2246">
      <formula>$I$38="Issue"</formula>
    </cfRule>
  </conditionalFormatting>
  <conditionalFormatting sqref="L38">
    <cfRule type="expression" dxfId="2244" priority="2245">
      <formula>$L$38="1"</formula>
    </cfRule>
  </conditionalFormatting>
  <conditionalFormatting sqref="L38">
    <cfRule type="expression" dxfId="2243" priority="2244">
      <formula>$L$38="2"</formula>
    </cfRule>
  </conditionalFormatting>
  <conditionalFormatting sqref="L38">
    <cfRule type="expression" dxfId="2242" priority="2243">
      <formula>$L$38="3"</formula>
    </cfRule>
  </conditionalFormatting>
  <conditionalFormatting sqref="L38">
    <cfRule type="expression" dxfId="2241" priority="2242">
      <formula>$L$38="4"</formula>
    </cfRule>
  </conditionalFormatting>
  <conditionalFormatting sqref="L38">
    <cfRule type="expression" dxfId="2240" priority="2241">
      <formula>$L$38="5"</formula>
    </cfRule>
  </conditionalFormatting>
  <conditionalFormatting sqref="I39:U39">
    <cfRule type="expression" dxfId="2239" priority="2240">
      <formula>$P$39="Not started"</formula>
    </cfRule>
  </conditionalFormatting>
  <conditionalFormatting sqref="I39:U39">
    <cfRule type="expression" dxfId="2238" priority="2239">
      <formula>$P$39="In progress"</formula>
    </cfRule>
  </conditionalFormatting>
  <conditionalFormatting sqref="I39:U39">
    <cfRule type="expression" dxfId="2237" priority="2238">
      <formula>$P$39="Closed"</formula>
    </cfRule>
  </conditionalFormatting>
  <conditionalFormatting sqref="I39:U39">
    <cfRule type="expression" dxfId="2236" priority="2237">
      <formula>$P$39="Canceled"</formula>
    </cfRule>
  </conditionalFormatting>
  <conditionalFormatting sqref="I39:U39">
    <cfRule type="expression" dxfId="2235" priority="2227">
      <formula>$I$39="Epic"</formula>
    </cfRule>
    <cfRule type="expression" dxfId="2234" priority="2229">
      <formula>$I$39="Deployment Story"</formula>
    </cfRule>
    <cfRule type="expression" dxfId="2233" priority="2236">
      <formula>$P$39="Suspended"</formula>
    </cfRule>
  </conditionalFormatting>
  <conditionalFormatting sqref="I39:U39">
    <cfRule type="expression" dxfId="2232" priority="2235">
      <formula>$P$39="Applied"</formula>
    </cfRule>
  </conditionalFormatting>
  <conditionalFormatting sqref="I39:U39">
    <cfRule type="expression" dxfId="2231" priority="2234">
      <formula>$P$39="N/A"</formula>
    </cfRule>
  </conditionalFormatting>
  <conditionalFormatting sqref="I39:U39">
    <cfRule type="expression" dxfId="2230" priority="2233">
      <formula>$P$39=""</formula>
    </cfRule>
  </conditionalFormatting>
  <conditionalFormatting sqref="I39:U39">
    <cfRule type="expression" dxfId="2229" priority="2232">
      <formula>$I$39="US"</formula>
    </cfRule>
  </conditionalFormatting>
  <conditionalFormatting sqref="I39:U39">
    <cfRule type="expression" dxfId="2228" priority="2231">
      <formula>$I$39="Not-US"</formula>
    </cfRule>
  </conditionalFormatting>
  <conditionalFormatting sqref="I39:U39">
    <cfRule type="expression" dxfId="2227" priority="2226">
      <formula>$I$39="Issue"</formula>
    </cfRule>
    <cfRule type="expression" dxfId="2226" priority="2228">
      <formula>$I$39="TS"</formula>
    </cfRule>
    <cfRule type="expression" dxfId="2225" priority="2230">
      <formula>$I$39="Spike"</formula>
    </cfRule>
  </conditionalFormatting>
  <conditionalFormatting sqref="L39">
    <cfRule type="expression" dxfId="2224" priority="2225">
      <formula>$L$39="1"</formula>
    </cfRule>
  </conditionalFormatting>
  <conditionalFormatting sqref="L39">
    <cfRule type="expression" dxfId="2223" priority="2224">
      <formula>$L$39="2"</formula>
    </cfRule>
  </conditionalFormatting>
  <conditionalFormatting sqref="L39">
    <cfRule type="expression" dxfId="2222" priority="2223">
      <formula>$L$39="3"</formula>
    </cfRule>
  </conditionalFormatting>
  <conditionalFormatting sqref="L39">
    <cfRule type="expression" dxfId="2221" priority="2222">
      <formula>$L$39="4"</formula>
    </cfRule>
  </conditionalFormatting>
  <conditionalFormatting sqref="L39">
    <cfRule type="expression" dxfId="2220" priority="2221">
      <formula>$L$39="5"</formula>
    </cfRule>
  </conditionalFormatting>
  <conditionalFormatting sqref="I40:U40">
    <cfRule type="expression" dxfId="2219" priority="2220">
      <formula>$P$40="Not started"</formula>
    </cfRule>
  </conditionalFormatting>
  <conditionalFormatting sqref="I40:U40">
    <cfRule type="expression" dxfId="2218" priority="2219">
      <formula>$P$40="In progress"</formula>
    </cfRule>
  </conditionalFormatting>
  <conditionalFormatting sqref="I40:U40">
    <cfRule type="expression" dxfId="2217" priority="2218">
      <formula>$P$40="Closed"</formula>
    </cfRule>
  </conditionalFormatting>
  <conditionalFormatting sqref="I40:U40">
    <cfRule type="expression" dxfId="2216" priority="2217">
      <formula>$P$40="Canceled"</formula>
    </cfRule>
  </conditionalFormatting>
  <conditionalFormatting sqref="I40:U40">
    <cfRule type="expression" dxfId="2215" priority="2207">
      <formula>$I$40="Epic"</formula>
    </cfRule>
    <cfRule type="expression" dxfId="2214" priority="2209">
      <formula>$I$40="Deployment Story"</formula>
    </cfRule>
    <cfRule type="expression" dxfId="2213" priority="2216">
      <formula>$P$40="Suspended"</formula>
    </cfRule>
  </conditionalFormatting>
  <conditionalFormatting sqref="I40:U40">
    <cfRule type="expression" dxfId="2212" priority="2215">
      <formula>$P$40="Applied"</formula>
    </cfRule>
  </conditionalFormatting>
  <conditionalFormatting sqref="I40:U40">
    <cfRule type="expression" dxfId="2211" priority="2214">
      <formula>$P$40="N/A"</formula>
    </cfRule>
  </conditionalFormatting>
  <conditionalFormatting sqref="I40:U40">
    <cfRule type="expression" dxfId="2210" priority="2213">
      <formula>$P$40=""</formula>
    </cfRule>
  </conditionalFormatting>
  <conditionalFormatting sqref="I40:U40">
    <cfRule type="expression" dxfId="2209" priority="2212">
      <formula>$I$40="US"</formula>
    </cfRule>
  </conditionalFormatting>
  <conditionalFormatting sqref="I40:U40">
    <cfRule type="expression" dxfId="2208" priority="2211">
      <formula>$I$40="Not-US"</formula>
    </cfRule>
  </conditionalFormatting>
  <conditionalFormatting sqref="I40:U40">
    <cfRule type="expression" dxfId="2207" priority="2206">
      <formula>$I$40="Issue"</formula>
    </cfRule>
    <cfRule type="expression" dxfId="2206" priority="2208">
      <formula>$I$40="TS"</formula>
    </cfRule>
    <cfRule type="expression" dxfId="2205" priority="2210">
      <formula>$I$40="Spike"</formula>
    </cfRule>
  </conditionalFormatting>
  <conditionalFormatting sqref="L40">
    <cfRule type="expression" dxfId="2204" priority="2205">
      <formula>$L$40="1"</formula>
    </cfRule>
  </conditionalFormatting>
  <conditionalFormatting sqref="L40">
    <cfRule type="expression" dxfId="2203" priority="2204">
      <formula>$L$40="2"</formula>
    </cfRule>
  </conditionalFormatting>
  <conditionalFormatting sqref="L40">
    <cfRule type="expression" dxfId="2202" priority="2203">
      <formula>$L$40="3"</formula>
    </cfRule>
  </conditionalFormatting>
  <conditionalFormatting sqref="L40">
    <cfRule type="expression" dxfId="2201" priority="2202">
      <formula>$L$40="4"</formula>
    </cfRule>
  </conditionalFormatting>
  <conditionalFormatting sqref="L40">
    <cfRule type="expression" dxfId="2200" priority="2201">
      <formula>$L$40="5"</formula>
    </cfRule>
  </conditionalFormatting>
  <conditionalFormatting sqref="I41:U41">
    <cfRule type="expression" dxfId="2199" priority="2200">
      <formula>$P$41="Not started"</formula>
    </cfRule>
  </conditionalFormatting>
  <conditionalFormatting sqref="I41:U41">
    <cfRule type="expression" dxfId="2198" priority="2199">
      <formula>$P$41="In progress"</formula>
    </cfRule>
  </conditionalFormatting>
  <conditionalFormatting sqref="I41:U41">
    <cfRule type="expression" dxfId="2197" priority="2198">
      <formula>$P$41="Closed"</formula>
    </cfRule>
  </conditionalFormatting>
  <conditionalFormatting sqref="I41:U41">
    <cfRule type="expression" dxfId="2196" priority="2197">
      <formula>$P$41="Canceled"</formula>
    </cfRule>
  </conditionalFormatting>
  <conditionalFormatting sqref="I41:U41">
    <cfRule type="expression" dxfId="2195" priority="2187">
      <formula>$I$41="Epic"</formula>
    </cfRule>
    <cfRule type="expression" dxfId="2194" priority="2189">
      <formula>$I$41="Deployment Story"</formula>
    </cfRule>
    <cfRule type="expression" dxfId="2193" priority="2196">
      <formula>$P$41="Suspended"</formula>
    </cfRule>
  </conditionalFormatting>
  <conditionalFormatting sqref="I41:U41">
    <cfRule type="expression" dxfId="2192" priority="2195">
      <formula>$P$41="Applied"</formula>
    </cfRule>
  </conditionalFormatting>
  <conditionalFormatting sqref="I41:U41">
    <cfRule type="expression" dxfId="2191" priority="2194">
      <formula>$P$41="N/A"</formula>
    </cfRule>
  </conditionalFormatting>
  <conditionalFormatting sqref="I41:U41">
    <cfRule type="expression" dxfId="2190" priority="2193">
      <formula>$P$41=""</formula>
    </cfRule>
  </conditionalFormatting>
  <conditionalFormatting sqref="I41:U41">
    <cfRule type="expression" dxfId="2189" priority="2192">
      <formula>$I$41="US"</formula>
    </cfRule>
  </conditionalFormatting>
  <conditionalFormatting sqref="I41:U41">
    <cfRule type="expression" dxfId="2188" priority="2191">
      <formula>$I$41="Not-US"</formula>
    </cfRule>
  </conditionalFormatting>
  <conditionalFormatting sqref="I41:U41">
    <cfRule type="expression" dxfId="2187" priority="2186">
      <formula>$I$41="Issue"</formula>
    </cfRule>
    <cfRule type="expression" dxfId="2186" priority="2188">
      <formula>$I$41="TS"</formula>
    </cfRule>
    <cfRule type="expression" dxfId="2185" priority="2190">
      <formula>$I$41="Spike"</formula>
    </cfRule>
  </conditionalFormatting>
  <conditionalFormatting sqref="L41">
    <cfRule type="expression" dxfId="2184" priority="2185">
      <formula>$L$41="1"</formula>
    </cfRule>
  </conditionalFormatting>
  <conditionalFormatting sqref="L41">
    <cfRule type="expression" dxfId="2183" priority="2184">
      <formula>$L$41="2"</formula>
    </cfRule>
  </conditionalFormatting>
  <conditionalFormatting sqref="L41">
    <cfRule type="expression" dxfId="2182" priority="2183">
      <formula>$L$41="3"</formula>
    </cfRule>
  </conditionalFormatting>
  <conditionalFormatting sqref="L41">
    <cfRule type="expression" dxfId="2181" priority="2182">
      <formula>$L$41="4"</formula>
    </cfRule>
  </conditionalFormatting>
  <conditionalFormatting sqref="L41">
    <cfRule type="expression" dxfId="2180" priority="2181">
      <formula>$L$41="5"</formula>
    </cfRule>
  </conditionalFormatting>
  <conditionalFormatting sqref="I42:U42">
    <cfRule type="expression" dxfId="2179" priority="2180">
      <formula>$P$42="Not started"</formula>
    </cfRule>
  </conditionalFormatting>
  <conditionalFormatting sqref="I42:U42">
    <cfRule type="expression" dxfId="2178" priority="2179">
      <formula>$P$42="In progress"</formula>
    </cfRule>
  </conditionalFormatting>
  <conditionalFormatting sqref="I42:U42">
    <cfRule type="expression" dxfId="2177" priority="2178">
      <formula>$P$42="Closed"</formula>
    </cfRule>
  </conditionalFormatting>
  <conditionalFormatting sqref="I42:U42">
    <cfRule type="expression" dxfId="2176" priority="2177">
      <formula>$P$42="Canceled"</formula>
    </cfRule>
  </conditionalFormatting>
  <conditionalFormatting sqref="I42:U42">
    <cfRule type="expression" dxfId="2175" priority="2167">
      <formula>$I$42="Epic"</formula>
    </cfRule>
    <cfRule type="expression" dxfId="2174" priority="2169">
      <formula>$I$42="Deployment Story"</formula>
    </cfRule>
    <cfRule type="expression" dxfId="2173" priority="2176">
      <formula>$P$42="Suspended"</formula>
    </cfRule>
  </conditionalFormatting>
  <conditionalFormatting sqref="I42:U42">
    <cfRule type="expression" dxfId="2172" priority="2175">
      <formula>$P$42="Applied"</formula>
    </cfRule>
  </conditionalFormatting>
  <conditionalFormatting sqref="I42:U42">
    <cfRule type="expression" dxfId="2171" priority="2174">
      <formula>$P$42="N/A"</formula>
    </cfRule>
  </conditionalFormatting>
  <conditionalFormatting sqref="I42:U42">
    <cfRule type="expression" dxfId="2170" priority="2173">
      <formula>$P$42=""</formula>
    </cfRule>
  </conditionalFormatting>
  <conditionalFormatting sqref="I42:U42">
    <cfRule type="expression" dxfId="2169" priority="2172">
      <formula>$I$42="US"</formula>
    </cfRule>
  </conditionalFormatting>
  <conditionalFormatting sqref="I42:U42">
    <cfRule type="expression" dxfId="2168" priority="2171">
      <formula>$I$42="Not-US"</formula>
    </cfRule>
  </conditionalFormatting>
  <conditionalFormatting sqref="I42:U42">
    <cfRule type="expression" dxfId="2167" priority="2166">
      <formula>$I$42="Issue"</formula>
    </cfRule>
    <cfRule type="expression" dxfId="2166" priority="2168">
      <formula>$I$42="TS"</formula>
    </cfRule>
    <cfRule type="expression" dxfId="2165" priority="2170">
      <formula>$I$42="Spike"</formula>
    </cfRule>
  </conditionalFormatting>
  <conditionalFormatting sqref="L42">
    <cfRule type="expression" dxfId="2164" priority="2165">
      <formula>$L$42="1"</formula>
    </cfRule>
  </conditionalFormatting>
  <conditionalFormatting sqref="L42">
    <cfRule type="expression" dxfId="2163" priority="2164">
      <formula>$L$42="2"</formula>
    </cfRule>
  </conditionalFormatting>
  <conditionalFormatting sqref="L42">
    <cfRule type="expression" dxfId="2162" priority="2163">
      <formula>$L$42="3"</formula>
    </cfRule>
  </conditionalFormatting>
  <conditionalFormatting sqref="L42">
    <cfRule type="expression" dxfId="2161" priority="2162">
      <formula>$L$42="4"</formula>
    </cfRule>
  </conditionalFormatting>
  <conditionalFormatting sqref="L42">
    <cfRule type="expression" dxfId="2160" priority="2161">
      <formula>$L$42="5"</formula>
    </cfRule>
  </conditionalFormatting>
  <conditionalFormatting sqref="I43:U43">
    <cfRule type="expression" dxfId="2159" priority="2160">
      <formula>$P$43="Not started"</formula>
    </cfRule>
  </conditionalFormatting>
  <conditionalFormatting sqref="I43:U43">
    <cfRule type="expression" dxfId="2158" priority="2159">
      <formula>$P$43="In progress"</formula>
    </cfRule>
  </conditionalFormatting>
  <conditionalFormatting sqref="I43:U43">
    <cfRule type="expression" dxfId="2157" priority="2158">
      <formula>$P$43="Closed"</formula>
    </cfRule>
  </conditionalFormatting>
  <conditionalFormatting sqref="I43:U43">
    <cfRule type="expression" dxfId="2156" priority="2157">
      <formula>$P$43="Canceled"</formula>
    </cfRule>
  </conditionalFormatting>
  <conditionalFormatting sqref="I43:U43">
    <cfRule type="expression" dxfId="2155" priority="2147">
      <formula>$I$43="Epic"</formula>
    </cfRule>
    <cfRule type="expression" dxfId="2154" priority="2149">
      <formula>$I$43="Deployment Story"</formula>
    </cfRule>
    <cfRule type="expression" dxfId="2153" priority="2156">
      <formula>$P$43="Suspended"</formula>
    </cfRule>
  </conditionalFormatting>
  <conditionalFormatting sqref="I43:U43">
    <cfRule type="expression" dxfId="2152" priority="2155">
      <formula>$P$43="Applied"</formula>
    </cfRule>
  </conditionalFormatting>
  <conditionalFormatting sqref="I43:U43">
    <cfRule type="expression" dxfId="2151" priority="2154">
      <formula>$P$43="N/A"</formula>
    </cfRule>
  </conditionalFormatting>
  <conditionalFormatting sqref="I43:U43">
    <cfRule type="expression" dxfId="2150" priority="2153">
      <formula>$P$43=""</formula>
    </cfRule>
  </conditionalFormatting>
  <conditionalFormatting sqref="I43:U43">
    <cfRule type="expression" dxfId="2149" priority="2152">
      <formula>$I$43="US"</formula>
    </cfRule>
  </conditionalFormatting>
  <conditionalFormatting sqref="I43:U43">
    <cfRule type="expression" dxfId="2148" priority="2151">
      <formula>$I$43="Not-US"</formula>
    </cfRule>
  </conditionalFormatting>
  <conditionalFormatting sqref="I43:U43">
    <cfRule type="expression" dxfId="2147" priority="2146">
      <formula>$I$43="Issue"</formula>
    </cfRule>
    <cfRule type="expression" dxfId="2146" priority="2148">
      <formula>$I$43="TS"</formula>
    </cfRule>
    <cfRule type="expression" dxfId="2145" priority="2150">
      <formula>$I$43="Spike"</formula>
    </cfRule>
  </conditionalFormatting>
  <conditionalFormatting sqref="L43">
    <cfRule type="expression" dxfId="2144" priority="2145">
      <formula>$L$43="1"</formula>
    </cfRule>
  </conditionalFormatting>
  <conditionalFormatting sqref="L43">
    <cfRule type="expression" dxfId="2143" priority="2144">
      <formula>$L$43="2"</formula>
    </cfRule>
  </conditionalFormatting>
  <conditionalFormatting sqref="L43">
    <cfRule type="expression" dxfId="2142" priority="2143">
      <formula>$L$43="3"</formula>
    </cfRule>
  </conditionalFormatting>
  <conditionalFormatting sqref="L43">
    <cfRule type="expression" dxfId="2141" priority="2142">
      <formula>$L$43="4"</formula>
    </cfRule>
  </conditionalFormatting>
  <conditionalFormatting sqref="L43">
    <cfRule type="expression" dxfId="2140" priority="2141">
      <formula>$L$43="5"</formula>
    </cfRule>
  </conditionalFormatting>
  <conditionalFormatting sqref="I44:U44">
    <cfRule type="expression" dxfId="2139" priority="2140">
      <formula>$P$44="Not started"</formula>
    </cfRule>
  </conditionalFormatting>
  <conditionalFormatting sqref="I44:U44">
    <cfRule type="expression" dxfId="2138" priority="2139">
      <formula>$P$44="In progress"</formula>
    </cfRule>
  </conditionalFormatting>
  <conditionalFormatting sqref="I44:U44">
    <cfRule type="expression" dxfId="2137" priority="2138">
      <formula>$P$44="Closed"</formula>
    </cfRule>
  </conditionalFormatting>
  <conditionalFormatting sqref="I44:U44">
    <cfRule type="expression" dxfId="2136" priority="2137">
      <formula>$P$44="Canceled"</formula>
    </cfRule>
  </conditionalFormatting>
  <conditionalFormatting sqref="I44:U44">
    <cfRule type="expression" dxfId="2135" priority="2127">
      <formula>$I$44="Epic"</formula>
    </cfRule>
    <cfRule type="expression" dxfId="2134" priority="2129">
      <formula>$I$44="Deployment Story"</formula>
    </cfRule>
    <cfRule type="expression" dxfId="2133" priority="2136">
      <formula>$P$44="Suspended"</formula>
    </cfRule>
  </conditionalFormatting>
  <conditionalFormatting sqref="I44:U44">
    <cfRule type="expression" dxfId="2132" priority="2135">
      <formula>$P$44="Applied"</formula>
    </cfRule>
  </conditionalFormatting>
  <conditionalFormatting sqref="I44:U44">
    <cfRule type="expression" dxfId="2131" priority="2134">
      <formula>$P$44="N/A"</formula>
    </cfRule>
  </conditionalFormatting>
  <conditionalFormatting sqref="I44:U44">
    <cfRule type="expression" dxfId="2130" priority="2133">
      <formula>$P$44=""</formula>
    </cfRule>
  </conditionalFormatting>
  <conditionalFormatting sqref="I44:U44">
    <cfRule type="expression" dxfId="2129" priority="2132">
      <formula>$I$44="US"</formula>
    </cfRule>
  </conditionalFormatting>
  <conditionalFormatting sqref="I44:U44">
    <cfRule type="expression" dxfId="2128" priority="2131">
      <formula>$I$44="Not-US"</formula>
    </cfRule>
  </conditionalFormatting>
  <conditionalFormatting sqref="I44:U44">
    <cfRule type="expression" dxfId="2127" priority="2126">
      <formula>$I$44="Issue"</formula>
    </cfRule>
    <cfRule type="expression" dxfId="2126" priority="2128">
      <formula>$I$44="TS"</formula>
    </cfRule>
    <cfRule type="expression" dxfId="2125" priority="2130">
      <formula>$I$44="Spike"</formula>
    </cfRule>
  </conditionalFormatting>
  <conditionalFormatting sqref="L44">
    <cfRule type="expression" dxfId="2124" priority="2125">
      <formula>$L$44="1"</formula>
    </cfRule>
  </conditionalFormatting>
  <conditionalFormatting sqref="L44">
    <cfRule type="expression" dxfId="2123" priority="2124">
      <formula>$L$44="2"</formula>
    </cfRule>
  </conditionalFormatting>
  <conditionalFormatting sqref="L44">
    <cfRule type="expression" dxfId="2122" priority="2123">
      <formula>$L$44="3"</formula>
    </cfRule>
  </conditionalFormatting>
  <conditionalFormatting sqref="L44">
    <cfRule type="expression" dxfId="2121" priority="2122">
      <formula>$L$44="4"</formula>
    </cfRule>
  </conditionalFormatting>
  <conditionalFormatting sqref="L44">
    <cfRule type="expression" dxfId="2120" priority="2121">
      <formula>$L$44="5"</formula>
    </cfRule>
  </conditionalFormatting>
  <conditionalFormatting sqref="I45:U45">
    <cfRule type="expression" dxfId="2119" priority="2120">
      <formula>$P$45="Not started"</formula>
    </cfRule>
  </conditionalFormatting>
  <conditionalFormatting sqref="I45:U45">
    <cfRule type="expression" dxfId="2118" priority="2119">
      <formula>$P$45="In progress"</formula>
    </cfRule>
  </conditionalFormatting>
  <conditionalFormatting sqref="I45:U45">
    <cfRule type="expression" dxfId="2117" priority="2118">
      <formula>$P$45="Closed"</formula>
    </cfRule>
  </conditionalFormatting>
  <conditionalFormatting sqref="I45:U45">
    <cfRule type="expression" dxfId="2116" priority="2117">
      <formula>$P$45="Canceled"</formula>
    </cfRule>
  </conditionalFormatting>
  <conditionalFormatting sqref="I45:U45">
    <cfRule type="expression" dxfId="2115" priority="2107">
      <formula>$I$45="Epic"</formula>
    </cfRule>
    <cfRule type="expression" dxfId="2114" priority="2109">
      <formula>$I$45="Deployment Story"</formula>
    </cfRule>
    <cfRule type="expression" dxfId="2113" priority="2116">
      <formula>$P$45="Suspended"</formula>
    </cfRule>
  </conditionalFormatting>
  <conditionalFormatting sqref="I45:U45">
    <cfRule type="expression" dxfId="2112" priority="2115">
      <formula>$P$45="Applied"</formula>
    </cfRule>
  </conditionalFormatting>
  <conditionalFormatting sqref="I45:U45">
    <cfRule type="expression" dxfId="2111" priority="2114">
      <formula>$P$45="N/A"</formula>
    </cfRule>
  </conditionalFormatting>
  <conditionalFormatting sqref="I45:U45">
    <cfRule type="expression" dxfId="2110" priority="2113">
      <formula>$P$45=""</formula>
    </cfRule>
  </conditionalFormatting>
  <conditionalFormatting sqref="I45:U45">
    <cfRule type="expression" dxfId="2109" priority="2112">
      <formula>$I$45="US"</formula>
    </cfRule>
  </conditionalFormatting>
  <conditionalFormatting sqref="I45:U45">
    <cfRule type="expression" dxfId="2108" priority="2111">
      <formula>$I$45="Not-US"</formula>
    </cfRule>
  </conditionalFormatting>
  <conditionalFormatting sqref="I45:U45">
    <cfRule type="expression" dxfId="2107" priority="2106">
      <formula>$I$45="Issue"</formula>
    </cfRule>
    <cfRule type="expression" dxfId="2106" priority="2108">
      <formula>$I$45="TS"</formula>
    </cfRule>
    <cfRule type="expression" dxfId="2105" priority="2110">
      <formula>$I$45="Spike"</formula>
    </cfRule>
  </conditionalFormatting>
  <conditionalFormatting sqref="L45">
    <cfRule type="expression" dxfId="2104" priority="2105">
      <formula>$L$45="1"</formula>
    </cfRule>
  </conditionalFormatting>
  <conditionalFormatting sqref="L45">
    <cfRule type="expression" dxfId="2103" priority="2104">
      <formula>$L$45="2"</formula>
    </cfRule>
  </conditionalFormatting>
  <conditionalFormatting sqref="L45">
    <cfRule type="expression" dxfId="2102" priority="2103">
      <formula>$L$45="3"</formula>
    </cfRule>
  </conditionalFormatting>
  <conditionalFormatting sqref="L45">
    <cfRule type="expression" dxfId="2101" priority="2102">
      <formula>$L$45="4"</formula>
    </cfRule>
  </conditionalFormatting>
  <conditionalFormatting sqref="L45">
    <cfRule type="expression" dxfId="2100" priority="2101">
      <formula>$L$45="5"</formula>
    </cfRule>
  </conditionalFormatting>
  <conditionalFormatting sqref="I46:U46">
    <cfRule type="expression" dxfId="2099" priority="2100">
      <formula>$P$46="Not started"</formula>
    </cfRule>
  </conditionalFormatting>
  <conditionalFormatting sqref="I46:U46">
    <cfRule type="expression" dxfId="2098" priority="2099">
      <formula>$P$46="In progress"</formula>
    </cfRule>
  </conditionalFormatting>
  <conditionalFormatting sqref="I46:U46">
    <cfRule type="expression" dxfId="2097" priority="2098">
      <formula>$P$46="Closed"</formula>
    </cfRule>
  </conditionalFormatting>
  <conditionalFormatting sqref="I46:U46">
    <cfRule type="expression" dxfId="2096" priority="2097">
      <formula>$P$46="Canceled"</formula>
    </cfRule>
  </conditionalFormatting>
  <conditionalFormatting sqref="I46:U46">
    <cfRule type="expression" dxfId="2095" priority="2087">
      <formula>$I$46="Epic"</formula>
    </cfRule>
    <cfRule type="expression" dxfId="2094" priority="2089">
      <formula>$I$46="Deployment Story"</formula>
    </cfRule>
    <cfRule type="expression" dxfId="2093" priority="2096">
      <formula>$P$46="Suspended"</formula>
    </cfRule>
  </conditionalFormatting>
  <conditionalFormatting sqref="I46:U46">
    <cfRule type="expression" dxfId="2092" priority="2095">
      <formula>$P$46="Applied"</formula>
    </cfRule>
  </conditionalFormatting>
  <conditionalFormatting sqref="I46:U46">
    <cfRule type="expression" dxfId="2091" priority="2094">
      <formula>$P$46="N/A"</formula>
    </cfRule>
  </conditionalFormatting>
  <conditionalFormatting sqref="I46:U46">
    <cfRule type="expression" dxfId="2090" priority="2093">
      <formula>$P$46=""</formula>
    </cfRule>
  </conditionalFormatting>
  <conditionalFormatting sqref="I46:U46">
    <cfRule type="expression" dxfId="2089" priority="2092">
      <formula>$I$46="US"</formula>
    </cfRule>
  </conditionalFormatting>
  <conditionalFormatting sqref="I46:U46">
    <cfRule type="expression" dxfId="2088" priority="2091">
      <formula>$I$46="Not-US"</formula>
    </cfRule>
  </conditionalFormatting>
  <conditionalFormatting sqref="I46:U46">
    <cfRule type="expression" dxfId="2087" priority="2086">
      <formula>$I$46="Issue"</formula>
    </cfRule>
    <cfRule type="expression" dxfId="2086" priority="2088">
      <formula>$I$46="TS"</formula>
    </cfRule>
    <cfRule type="expression" dxfId="2085" priority="2090">
      <formula>$I$46="Spike"</formula>
    </cfRule>
  </conditionalFormatting>
  <conditionalFormatting sqref="L46">
    <cfRule type="expression" dxfId="2084" priority="2085">
      <formula>$L$46="1"</formula>
    </cfRule>
  </conditionalFormatting>
  <conditionalFormatting sqref="L46">
    <cfRule type="expression" dxfId="2083" priority="2084">
      <formula>$L$46="2"</formula>
    </cfRule>
  </conditionalFormatting>
  <conditionalFormatting sqref="L46">
    <cfRule type="expression" dxfId="2082" priority="2083">
      <formula>$L$46="3"</formula>
    </cfRule>
  </conditionalFormatting>
  <conditionalFormatting sqref="L46">
    <cfRule type="expression" dxfId="2081" priority="2082">
      <formula>$L$46="4"</formula>
    </cfRule>
  </conditionalFormatting>
  <conditionalFormatting sqref="L46">
    <cfRule type="expression" dxfId="2080" priority="2081">
      <formula>$L$46="5"</formula>
    </cfRule>
  </conditionalFormatting>
  <conditionalFormatting sqref="I47:U47">
    <cfRule type="expression" dxfId="2079" priority="2080">
      <formula>$P$47="Not started"</formula>
    </cfRule>
  </conditionalFormatting>
  <conditionalFormatting sqref="I47:U47">
    <cfRule type="expression" dxfId="2078" priority="2079">
      <formula>$P$47="In progress"</formula>
    </cfRule>
  </conditionalFormatting>
  <conditionalFormatting sqref="I47:U47">
    <cfRule type="expression" dxfId="2077" priority="2078">
      <formula>$P$47="Closed"</formula>
    </cfRule>
  </conditionalFormatting>
  <conditionalFormatting sqref="I47:U47">
    <cfRule type="expression" dxfId="2076" priority="2077">
      <formula>$P$47="Canceled"</formula>
    </cfRule>
  </conditionalFormatting>
  <conditionalFormatting sqref="I47:U47">
    <cfRule type="expression" dxfId="2075" priority="2067">
      <formula>$I$47="Epic"</formula>
    </cfRule>
    <cfRule type="expression" dxfId="2074" priority="2069">
      <formula>$I$47="Deployment Story"</formula>
    </cfRule>
    <cfRule type="expression" dxfId="2073" priority="2076">
      <formula>$P$47="Suspended"</formula>
    </cfRule>
  </conditionalFormatting>
  <conditionalFormatting sqref="I47:U47">
    <cfRule type="expression" dxfId="2072" priority="2075">
      <formula>$P$47="Applied"</formula>
    </cfRule>
  </conditionalFormatting>
  <conditionalFormatting sqref="I47:U47">
    <cfRule type="expression" dxfId="2071" priority="2074">
      <formula>$P$47="N/A"</formula>
    </cfRule>
  </conditionalFormatting>
  <conditionalFormatting sqref="I47:U47">
    <cfRule type="expression" dxfId="2070" priority="2073">
      <formula>$P$47=""</formula>
    </cfRule>
  </conditionalFormatting>
  <conditionalFormatting sqref="I47:U47">
    <cfRule type="expression" dxfId="2069" priority="2072">
      <formula>$I$47="US"</formula>
    </cfRule>
  </conditionalFormatting>
  <conditionalFormatting sqref="I47:U47">
    <cfRule type="expression" dxfId="2068" priority="2071">
      <formula>$I$47="Not-US"</formula>
    </cfRule>
  </conditionalFormatting>
  <conditionalFormatting sqref="I47:U47">
    <cfRule type="expression" dxfId="2067" priority="2066">
      <formula>$I$47="Issue"</formula>
    </cfRule>
    <cfRule type="expression" dxfId="2066" priority="2068">
      <formula>$I$47="TS"</formula>
    </cfRule>
    <cfRule type="expression" dxfId="2065" priority="2070">
      <formula>$I$47="Spike"</formula>
    </cfRule>
  </conditionalFormatting>
  <conditionalFormatting sqref="L47">
    <cfRule type="expression" dxfId="2064" priority="2065">
      <formula>$L$47="1"</formula>
    </cfRule>
  </conditionalFormatting>
  <conditionalFormatting sqref="L47">
    <cfRule type="expression" dxfId="2063" priority="2064">
      <formula>$L$47="2"</formula>
    </cfRule>
  </conditionalFormatting>
  <conditionalFormatting sqref="L47">
    <cfRule type="expression" dxfId="2062" priority="2063">
      <formula>$L$47="3"</formula>
    </cfRule>
  </conditionalFormatting>
  <conditionalFormatting sqref="L47">
    <cfRule type="expression" dxfId="2061" priority="2062">
      <formula>$L$47="4"</formula>
    </cfRule>
  </conditionalFormatting>
  <conditionalFormatting sqref="L47">
    <cfRule type="expression" dxfId="2060" priority="2061">
      <formula>$L$47="5"</formula>
    </cfRule>
  </conditionalFormatting>
  <conditionalFormatting sqref="I48:U48">
    <cfRule type="expression" dxfId="2059" priority="2060">
      <formula>$P$48="Not started"</formula>
    </cfRule>
  </conditionalFormatting>
  <conditionalFormatting sqref="I48:U48">
    <cfRule type="expression" dxfId="2058" priority="2059">
      <formula>$P$48="In progress"</formula>
    </cfRule>
  </conditionalFormatting>
  <conditionalFormatting sqref="I48:U48">
    <cfRule type="expression" dxfId="2057" priority="2058">
      <formula>$P$48="Closed"</formula>
    </cfRule>
  </conditionalFormatting>
  <conditionalFormatting sqref="I48:U48">
    <cfRule type="expression" dxfId="2056" priority="2057">
      <formula>$P$48="Canceled"</formula>
    </cfRule>
  </conditionalFormatting>
  <conditionalFormatting sqref="I48:U48">
    <cfRule type="expression" dxfId="2055" priority="2056">
      <formula>$P$48="Suspended"</formula>
    </cfRule>
  </conditionalFormatting>
  <conditionalFormatting sqref="I48:U48">
    <cfRule type="expression" dxfId="2054" priority="2055">
      <formula>$P$48="Applied"</formula>
    </cfRule>
  </conditionalFormatting>
  <conditionalFormatting sqref="I48:U48">
    <cfRule type="expression" dxfId="2053" priority="2054">
      <formula>$P$48="N/A"</formula>
    </cfRule>
  </conditionalFormatting>
  <conditionalFormatting sqref="I48:U48">
    <cfRule type="expression" dxfId="2052" priority="2053">
      <formula>$P$48=""</formula>
    </cfRule>
  </conditionalFormatting>
  <conditionalFormatting sqref="I48:U48">
    <cfRule type="expression" dxfId="2051" priority="2052">
      <formula>$I$48="US"</formula>
    </cfRule>
  </conditionalFormatting>
  <conditionalFormatting sqref="I48:U48">
    <cfRule type="expression" dxfId="2050" priority="2051">
      <formula>$I$48="Not-US"</formula>
    </cfRule>
  </conditionalFormatting>
  <conditionalFormatting sqref="I48:U48">
    <cfRule type="expression" dxfId="2049" priority="2050">
      <formula>$I$48="Spike"</formula>
    </cfRule>
  </conditionalFormatting>
  <conditionalFormatting sqref="I48:U48">
    <cfRule type="expression" dxfId="2048" priority="2049">
      <formula>$I$48="Deployment Story"</formula>
    </cfRule>
  </conditionalFormatting>
  <conditionalFormatting sqref="I48:U48">
    <cfRule type="expression" dxfId="2047" priority="2048">
      <formula>$I$48="TS"</formula>
    </cfRule>
  </conditionalFormatting>
  <conditionalFormatting sqref="I48:U48">
    <cfRule type="expression" dxfId="2046" priority="2047">
      <formula>$I$48="Epic"</formula>
    </cfRule>
  </conditionalFormatting>
  <conditionalFormatting sqref="I48:U48">
    <cfRule type="expression" dxfId="2045" priority="2046">
      <formula>$I$48="Issue"</formula>
    </cfRule>
  </conditionalFormatting>
  <conditionalFormatting sqref="L48">
    <cfRule type="expression" dxfId="2044" priority="2045">
      <formula>$L$48="1"</formula>
    </cfRule>
  </conditionalFormatting>
  <conditionalFormatting sqref="L48">
    <cfRule type="expression" dxfId="2043" priority="2044">
      <formula>$L$48="2"</formula>
    </cfRule>
  </conditionalFormatting>
  <conditionalFormatting sqref="L48">
    <cfRule type="expression" dxfId="2042" priority="2043">
      <formula>$L$48="3"</formula>
    </cfRule>
  </conditionalFormatting>
  <conditionalFormatting sqref="L48">
    <cfRule type="expression" dxfId="2041" priority="2042">
      <formula>$L$48="4"</formula>
    </cfRule>
  </conditionalFormatting>
  <conditionalFormatting sqref="L48">
    <cfRule type="expression" dxfId="2040" priority="2041">
      <formula>$L$48="5"</formula>
    </cfRule>
  </conditionalFormatting>
  <conditionalFormatting sqref="I49:U49">
    <cfRule type="expression" dxfId="2039" priority="2040">
      <formula>$P$49="Not started"</formula>
    </cfRule>
  </conditionalFormatting>
  <conditionalFormatting sqref="I49:U49">
    <cfRule type="expression" dxfId="2038" priority="2039">
      <formula>$P$49="In progress"</formula>
    </cfRule>
  </conditionalFormatting>
  <conditionalFormatting sqref="I49:U49">
    <cfRule type="expression" dxfId="2037" priority="2038">
      <formula>$P$49="Closed"</formula>
    </cfRule>
  </conditionalFormatting>
  <conditionalFormatting sqref="I49:U49">
    <cfRule type="expression" dxfId="2036" priority="2037">
      <formula>$P$49="Canceled"</formula>
    </cfRule>
  </conditionalFormatting>
  <conditionalFormatting sqref="I49:U49">
    <cfRule type="expression" dxfId="2035" priority="2027">
      <formula>$I$49="Epic"</formula>
    </cfRule>
    <cfRule type="expression" dxfId="2034" priority="2029">
      <formula>$I$49="Deployment Story"</formula>
    </cfRule>
    <cfRule type="expression" dxfId="2033" priority="2036">
      <formula>$P$49="Suspended"</formula>
    </cfRule>
  </conditionalFormatting>
  <conditionalFormatting sqref="I49:U49">
    <cfRule type="expression" dxfId="2032" priority="2035">
      <formula>$P$49="Applied"</formula>
    </cfRule>
  </conditionalFormatting>
  <conditionalFormatting sqref="I49:U49">
    <cfRule type="expression" dxfId="2031" priority="2034">
      <formula>$P$49="N/A"</formula>
    </cfRule>
  </conditionalFormatting>
  <conditionalFormatting sqref="I49:U49">
    <cfRule type="expression" dxfId="2030" priority="2033">
      <formula>$P$49=""</formula>
    </cfRule>
  </conditionalFormatting>
  <conditionalFormatting sqref="I49:U49">
    <cfRule type="expression" dxfId="2029" priority="2032">
      <formula>$I$49="US"</formula>
    </cfRule>
  </conditionalFormatting>
  <conditionalFormatting sqref="I49:U49">
    <cfRule type="expression" dxfId="2028" priority="2031">
      <formula>$I$49="Not-US"</formula>
    </cfRule>
  </conditionalFormatting>
  <conditionalFormatting sqref="I49:U49">
    <cfRule type="expression" dxfId="2027" priority="2026">
      <formula>$I$49="Issue"</formula>
    </cfRule>
    <cfRule type="expression" dxfId="2026" priority="2028">
      <formula>$I$49="TS"</formula>
    </cfRule>
    <cfRule type="expression" dxfId="2025" priority="2030">
      <formula>$I$49="Spike"</formula>
    </cfRule>
  </conditionalFormatting>
  <conditionalFormatting sqref="L49">
    <cfRule type="expression" dxfId="2024" priority="2025">
      <formula>$L$49="1"</formula>
    </cfRule>
  </conditionalFormatting>
  <conditionalFormatting sqref="L49">
    <cfRule type="expression" dxfId="2023" priority="2024">
      <formula>$L$49="2"</formula>
    </cfRule>
  </conditionalFormatting>
  <conditionalFormatting sqref="L49">
    <cfRule type="expression" dxfId="2022" priority="2023">
      <formula>$L$49="3"</formula>
    </cfRule>
  </conditionalFormatting>
  <conditionalFormatting sqref="L49">
    <cfRule type="expression" dxfId="2021" priority="2022">
      <formula>$L$49="4"</formula>
    </cfRule>
  </conditionalFormatting>
  <conditionalFormatting sqref="L49">
    <cfRule type="expression" dxfId="2020" priority="2021">
      <formula>$L$49="5"</formula>
    </cfRule>
  </conditionalFormatting>
  <conditionalFormatting sqref="I50:U50">
    <cfRule type="expression" dxfId="2019" priority="2020">
      <formula>$P$50="Not started"</formula>
    </cfRule>
  </conditionalFormatting>
  <conditionalFormatting sqref="I50:U50">
    <cfRule type="expression" dxfId="2018" priority="2019">
      <formula>$P$50="In progress"</formula>
    </cfRule>
  </conditionalFormatting>
  <conditionalFormatting sqref="I50:U50">
    <cfRule type="expression" dxfId="2017" priority="2018">
      <formula>$P$50="Closed"</formula>
    </cfRule>
  </conditionalFormatting>
  <conditionalFormatting sqref="I50:U50">
    <cfRule type="expression" dxfId="2016" priority="2017">
      <formula>$P$50="Canceled"</formula>
    </cfRule>
  </conditionalFormatting>
  <conditionalFormatting sqref="I50:U50">
    <cfRule type="expression" dxfId="2015" priority="2007">
      <formula>$I$50="Epic"</formula>
    </cfRule>
    <cfRule type="expression" dxfId="2014" priority="2009">
      <formula>$I$50="Deployment Story"</formula>
    </cfRule>
    <cfRule type="expression" dxfId="2013" priority="2016">
      <formula>$P$50="Suspended"</formula>
    </cfRule>
  </conditionalFormatting>
  <conditionalFormatting sqref="I50:U50">
    <cfRule type="expression" dxfId="2012" priority="2015">
      <formula>$P$50="Applied"</formula>
    </cfRule>
  </conditionalFormatting>
  <conditionalFormatting sqref="I50:U50">
    <cfRule type="expression" dxfId="2011" priority="2014">
      <formula>$P$50="N/A"</formula>
    </cfRule>
  </conditionalFormatting>
  <conditionalFormatting sqref="I50:U50">
    <cfRule type="expression" dxfId="2010" priority="2013">
      <formula>$P$50=""</formula>
    </cfRule>
  </conditionalFormatting>
  <conditionalFormatting sqref="I50:U50">
    <cfRule type="expression" dxfId="2009" priority="2012">
      <formula>$I$50="US"</formula>
    </cfRule>
  </conditionalFormatting>
  <conditionalFormatting sqref="I50:U50">
    <cfRule type="expression" dxfId="2008" priority="2011">
      <formula>$I$50="Not-US"</formula>
    </cfRule>
  </conditionalFormatting>
  <conditionalFormatting sqref="I50:U50">
    <cfRule type="expression" dxfId="2007" priority="2006">
      <formula>$I$50="Issue"</formula>
    </cfRule>
    <cfRule type="expression" dxfId="2006" priority="2008">
      <formula>$I$50="TS"</formula>
    </cfRule>
    <cfRule type="expression" dxfId="2005" priority="2010">
      <formula>$I$50="Spike"</formula>
    </cfRule>
  </conditionalFormatting>
  <conditionalFormatting sqref="L50">
    <cfRule type="expression" dxfId="2004" priority="2005">
      <formula>$L$50="1"</formula>
    </cfRule>
  </conditionalFormatting>
  <conditionalFormatting sqref="L50">
    <cfRule type="expression" dxfId="2003" priority="2004">
      <formula>$L$50="2"</formula>
    </cfRule>
  </conditionalFormatting>
  <conditionalFormatting sqref="L50">
    <cfRule type="expression" dxfId="2002" priority="2003">
      <formula>$L$50="3"</formula>
    </cfRule>
  </conditionalFormatting>
  <conditionalFormatting sqref="L50">
    <cfRule type="expression" dxfId="2001" priority="2002">
      <formula>$L$50="4"</formula>
    </cfRule>
  </conditionalFormatting>
  <conditionalFormatting sqref="L50">
    <cfRule type="expression" dxfId="2000" priority="2001">
      <formula>$L$50="5"</formula>
    </cfRule>
  </conditionalFormatting>
  <conditionalFormatting sqref="I51:U51">
    <cfRule type="expression" dxfId="1999" priority="2000">
      <formula>$P$51="Not started"</formula>
    </cfRule>
  </conditionalFormatting>
  <conditionalFormatting sqref="I51:U51">
    <cfRule type="expression" dxfId="1998" priority="1999">
      <formula>$P$51="In progress"</formula>
    </cfRule>
  </conditionalFormatting>
  <conditionalFormatting sqref="I51:U51">
    <cfRule type="expression" dxfId="1997" priority="1998">
      <formula>$P$51="Closed"</formula>
    </cfRule>
  </conditionalFormatting>
  <conditionalFormatting sqref="I51:U51">
    <cfRule type="expression" dxfId="1996" priority="1997">
      <formula>$P$51="Canceled"</formula>
    </cfRule>
  </conditionalFormatting>
  <conditionalFormatting sqref="I51:U51">
    <cfRule type="expression" dxfId="1995" priority="1987">
      <formula>$I$51="Epic"</formula>
    </cfRule>
    <cfRule type="expression" dxfId="1994" priority="1989">
      <formula>$I$51="Deployment Story"</formula>
    </cfRule>
    <cfRule type="expression" dxfId="1993" priority="1996">
      <formula>$P$51="Suspended"</formula>
    </cfRule>
  </conditionalFormatting>
  <conditionalFormatting sqref="I51:U51">
    <cfRule type="expression" dxfId="1992" priority="1995">
      <formula>$P$51="Applied"</formula>
    </cfRule>
  </conditionalFormatting>
  <conditionalFormatting sqref="I51:U51">
    <cfRule type="expression" dxfId="1991" priority="1994">
      <formula>$P$51="N/A"</formula>
    </cfRule>
  </conditionalFormatting>
  <conditionalFormatting sqref="I51:U51">
    <cfRule type="expression" dxfId="1990" priority="1993">
      <formula>$P$51=""</formula>
    </cfRule>
  </conditionalFormatting>
  <conditionalFormatting sqref="I51:U51">
    <cfRule type="expression" dxfId="1989" priority="1992">
      <formula>$I$51="US"</formula>
    </cfRule>
  </conditionalFormatting>
  <conditionalFormatting sqref="I51:U51">
    <cfRule type="expression" dxfId="1988" priority="1991">
      <formula>$I$51="Not-US"</formula>
    </cfRule>
  </conditionalFormatting>
  <conditionalFormatting sqref="I51:U51">
    <cfRule type="expression" dxfId="1987" priority="1986">
      <formula>$I$51="Issue"</formula>
    </cfRule>
    <cfRule type="expression" dxfId="1986" priority="1988">
      <formula>$I$51="TS"</formula>
    </cfRule>
    <cfRule type="expression" dxfId="1985" priority="1990">
      <formula>$I$51="Spike"</formula>
    </cfRule>
  </conditionalFormatting>
  <conditionalFormatting sqref="L51">
    <cfRule type="expression" dxfId="1984" priority="1985">
      <formula>$L$51="1"</formula>
    </cfRule>
  </conditionalFormatting>
  <conditionalFormatting sqref="L51">
    <cfRule type="expression" dxfId="1983" priority="1984">
      <formula>$L$51="2"</formula>
    </cfRule>
  </conditionalFormatting>
  <conditionalFormatting sqref="L51">
    <cfRule type="expression" dxfId="1982" priority="1983">
      <formula>$L$51="3"</formula>
    </cfRule>
  </conditionalFormatting>
  <conditionalFormatting sqref="L51">
    <cfRule type="expression" dxfId="1981" priority="1982">
      <formula>$L$51="4"</formula>
    </cfRule>
  </conditionalFormatting>
  <conditionalFormatting sqref="L51">
    <cfRule type="expression" dxfId="1980" priority="1981">
      <formula>$L$51="5"</formula>
    </cfRule>
  </conditionalFormatting>
  <conditionalFormatting sqref="I52:U52">
    <cfRule type="expression" dxfId="1979" priority="1980">
      <formula>$P$52="Not started"</formula>
    </cfRule>
  </conditionalFormatting>
  <conditionalFormatting sqref="I52:U52">
    <cfRule type="expression" dxfId="1978" priority="1979">
      <formula>$P$52="In progress"</formula>
    </cfRule>
  </conditionalFormatting>
  <conditionalFormatting sqref="I52:U52">
    <cfRule type="expression" dxfId="1977" priority="1978">
      <formula>$P$52="Closed"</formula>
    </cfRule>
  </conditionalFormatting>
  <conditionalFormatting sqref="I52:U52">
    <cfRule type="expression" dxfId="1976" priority="1977">
      <formula>$P$52="Canceled"</formula>
    </cfRule>
  </conditionalFormatting>
  <conditionalFormatting sqref="I52:U52">
    <cfRule type="expression" dxfId="1975" priority="1967">
      <formula>$I$52="Epic"</formula>
    </cfRule>
    <cfRule type="expression" dxfId="1974" priority="1969">
      <formula>$I$52="Deployment Story"</formula>
    </cfRule>
    <cfRule type="expression" dxfId="1973" priority="1976">
      <formula>$P$52="Suspended"</formula>
    </cfRule>
  </conditionalFormatting>
  <conditionalFormatting sqref="I52:U52">
    <cfRule type="expression" dxfId="1972" priority="1975">
      <formula>$P$52="Applied"</formula>
    </cfRule>
  </conditionalFormatting>
  <conditionalFormatting sqref="I52:U52">
    <cfRule type="expression" dxfId="1971" priority="1974">
      <formula>$P$52="N/A"</formula>
    </cfRule>
  </conditionalFormatting>
  <conditionalFormatting sqref="I52:U52">
    <cfRule type="expression" dxfId="1970" priority="1973">
      <formula>$P$52=""</formula>
    </cfRule>
  </conditionalFormatting>
  <conditionalFormatting sqref="I52:U52">
    <cfRule type="expression" dxfId="1969" priority="1972">
      <formula>$I$52="US"</formula>
    </cfRule>
  </conditionalFormatting>
  <conditionalFormatting sqref="I52:U52">
    <cfRule type="expression" dxfId="1968" priority="1971">
      <formula>$I$52="Not-US"</formula>
    </cfRule>
  </conditionalFormatting>
  <conditionalFormatting sqref="I52:U52">
    <cfRule type="expression" dxfId="1967" priority="1966">
      <formula>$I$52="Issue"</formula>
    </cfRule>
    <cfRule type="expression" dxfId="1966" priority="1968">
      <formula>$I$52="TS"</formula>
    </cfRule>
    <cfRule type="expression" dxfId="1965" priority="1970">
      <formula>$I$52="Spike"</formula>
    </cfRule>
  </conditionalFormatting>
  <conditionalFormatting sqref="L52">
    <cfRule type="expression" dxfId="1964" priority="1965">
      <formula>$L$52="1"</formula>
    </cfRule>
  </conditionalFormatting>
  <conditionalFormatting sqref="L52">
    <cfRule type="expression" dxfId="1963" priority="1964">
      <formula>$L$52="2"</formula>
    </cfRule>
  </conditionalFormatting>
  <conditionalFormatting sqref="L52">
    <cfRule type="expression" dxfId="1962" priority="1963">
      <formula>$L$52="3"</formula>
    </cfRule>
  </conditionalFormatting>
  <conditionalFormatting sqref="L52">
    <cfRule type="expression" dxfId="1961" priority="1962">
      <formula>$L$52="4"</formula>
    </cfRule>
  </conditionalFormatting>
  <conditionalFormatting sqref="L52">
    <cfRule type="expression" dxfId="1960" priority="1961">
      <formula>$L$52="5"</formula>
    </cfRule>
  </conditionalFormatting>
  <conditionalFormatting sqref="I53:U53">
    <cfRule type="expression" dxfId="1959" priority="1960">
      <formula>$P$53="Not started"</formula>
    </cfRule>
  </conditionalFormatting>
  <conditionalFormatting sqref="I53:U53">
    <cfRule type="expression" dxfId="1958" priority="1959">
      <formula>$P$53="In progress"</formula>
    </cfRule>
  </conditionalFormatting>
  <conditionalFormatting sqref="I53:U53">
    <cfRule type="expression" dxfId="1957" priority="1958">
      <formula>$P$53="Closed"</formula>
    </cfRule>
  </conditionalFormatting>
  <conditionalFormatting sqref="I53:U53">
    <cfRule type="expression" dxfId="1956" priority="1957">
      <formula>$P$53="Canceled"</formula>
    </cfRule>
  </conditionalFormatting>
  <conditionalFormatting sqref="I53:U53">
    <cfRule type="expression" dxfId="1955" priority="1947">
      <formula>$I$53="Epic"</formula>
    </cfRule>
    <cfRule type="expression" dxfId="1954" priority="1949">
      <formula>$I$53="Deployment Story"</formula>
    </cfRule>
    <cfRule type="expression" dxfId="1953" priority="1956">
      <formula>$P$53="Suspended"</formula>
    </cfRule>
  </conditionalFormatting>
  <conditionalFormatting sqref="I53:U53">
    <cfRule type="expression" dxfId="1952" priority="1955">
      <formula>$P$53="Applied"</formula>
    </cfRule>
  </conditionalFormatting>
  <conditionalFormatting sqref="I53:U53">
    <cfRule type="expression" dxfId="1951" priority="1954">
      <formula>$P$53="N/A"</formula>
    </cfRule>
  </conditionalFormatting>
  <conditionalFormatting sqref="I53:U53">
    <cfRule type="expression" dxfId="1950" priority="1953">
      <formula>$P$53=""</formula>
    </cfRule>
  </conditionalFormatting>
  <conditionalFormatting sqref="I53:U53">
    <cfRule type="expression" dxfId="1949" priority="1952">
      <formula>$I$53="US"</formula>
    </cfRule>
  </conditionalFormatting>
  <conditionalFormatting sqref="I53:U53">
    <cfRule type="expression" dxfId="1948" priority="1951">
      <formula>$I$53="Not-US"</formula>
    </cfRule>
  </conditionalFormatting>
  <conditionalFormatting sqref="I53:U53">
    <cfRule type="expression" dxfId="1947" priority="1946">
      <formula>$I$53="Issue"</formula>
    </cfRule>
    <cfRule type="expression" dxfId="1946" priority="1948">
      <formula>$I$53="TS"</formula>
    </cfRule>
    <cfRule type="expression" dxfId="1945" priority="1950">
      <formula>$I$53="Spike"</formula>
    </cfRule>
  </conditionalFormatting>
  <conditionalFormatting sqref="L53">
    <cfRule type="expression" dxfId="1944" priority="1945">
      <formula>$L$53="1"</formula>
    </cfRule>
  </conditionalFormatting>
  <conditionalFormatting sqref="L53">
    <cfRule type="expression" dxfId="1943" priority="1944">
      <formula>$L$53="2"</formula>
    </cfRule>
  </conditionalFormatting>
  <conditionalFormatting sqref="L53">
    <cfRule type="expression" dxfId="1942" priority="1943">
      <formula>$L$53="3"</formula>
    </cfRule>
  </conditionalFormatting>
  <conditionalFormatting sqref="L53">
    <cfRule type="expression" dxfId="1941" priority="1942">
      <formula>$L$53="4"</formula>
    </cfRule>
  </conditionalFormatting>
  <conditionalFormatting sqref="L53">
    <cfRule type="expression" dxfId="1940" priority="1941">
      <formula>$L$53="5"</formula>
    </cfRule>
  </conditionalFormatting>
  <conditionalFormatting sqref="I54:U54">
    <cfRule type="expression" dxfId="1939" priority="1940">
      <formula>$P$54="Not started"</formula>
    </cfRule>
  </conditionalFormatting>
  <conditionalFormatting sqref="I54:U54">
    <cfRule type="expression" dxfId="1938" priority="1939">
      <formula>$P$54="In progress"</formula>
    </cfRule>
  </conditionalFormatting>
  <conditionalFormatting sqref="I54:U54">
    <cfRule type="expression" dxfId="1937" priority="1938">
      <formula>$P$54="Closed"</formula>
    </cfRule>
  </conditionalFormatting>
  <conditionalFormatting sqref="I54:U54">
    <cfRule type="expression" dxfId="1936" priority="1937">
      <formula>$P$54="Canceled"</formula>
    </cfRule>
  </conditionalFormatting>
  <conditionalFormatting sqref="I54:U54">
    <cfRule type="expression" dxfId="1935" priority="1927">
      <formula>$I$54="Epic"</formula>
    </cfRule>
    <cfRule type="expression" dxfId="1934" priority="1929">
      <formula>$I$54="Deployment Story"</formula>
    </cfRule>
    <cfRule type="expression" dxfId="1933" priority="1936">
      <formula>$P$54="Suspended"</formula>
    </cfRule>
  </conditionalFormatting>
  <conditionalFormatting sqref="I54:U54">
    <cfRule type="expression" dxfId="1932" priority="1935">
      <formula>$P$54="Applied"</formula>
    </cfRule>
  </conditionalFormatting>
  <conditionalFormatting sqref="I54:U54">
    <cfRule type="expression" dxfId="1931" priority="1934">
      <formula>$P$54="N/A"</formula>
    </cfRule>
  </conditionalFormatting>
  <conditionalFormatting sqref="I54:U54">
    <cfRule type="expression" dxfId="1930" priority="1933">
      <formula>$P$54=""</formula>
    </cfRule>
  </conditionalFormatting>
  <conditionalFormatting sqref="I54:U54">
    <cfRule type="expression" dxfId="1929" priority="1932">
      <formula>$I$54="US"</formula>
    </cfRule>
  </conditionalFormatting>
  <conditionalFormatting sqref="I54:U54">
    <cfRule type="expression" dxfId="1928" priority="1931">
      <formula>$I$54="Not-US"</formula>
    </cfRule>
  </conditionalFormatting>
  <conditionalFormatting sqref="I54:U54">
    <cfRule type="expression" dxfId="1927" priority="1926">
      <formula>$I$54="Issue"</formula>
    </cfRule>
    <cfRule type="expression" dxfId="1926" priority="1928">
      <formula>$I$54="TS"</formula>
    </cfRule>
    <cfRule type="expression" dxfId="1925" priority="1930">
      <formula>$I$54="Spike"</formula>
    </cfRule>
  </conditionalFormatting>
  <conditionalFormatting sqref="L54">
    <cfRule type="expression" dxfId="1924" priority="1925">
      <formula>$L$54="1"</formula>
    </cfRule>
  </conditionalFormatting>
  <conditionalFormatting sqref="L54">
    <cfRule type="expression" dxfId="1923" priority="1924">
      <formula>$L$54="2"</formula>
    </cfRule>
  </conditionalFormatting>
  <conditionalFormatting sqref="L54">
    <cfRule type="expression" dxfId="1922" priority="1923">
      <formula>$L$54="3"</formula>
    </cfRule>
  </conditionalFormatting>
  <conditionalFormatting sqref="L54">
    <cfRule type="expression" dxfId="1921" priority="1922">
      <formula>$L$54="4"</formula>
    </cfRule>
  </conditionalFormatting>
  <conditionalFormatting sqref="L54">
    <cfRule type="expression" dxfId="1920" priority="1921">
      <formula>$L$54="5"</formula>
    </cfRule>
  </conditionalFormatting>
  <conditionalFormatting sqref="I55:U55">
    <cfRule type="expression" dxfId="1919" priority="1920">
      <formula>$P$55="Not started"</formula>
    </cfRule>
  </conditionalFormatting>
  <conditionalFormatting sqref="I55:U55">
    <cfRule type="expression" dxfId="1918" priority="1919">
      <formula>$P$55="In progress"</formula>
    </cfRule>
  </conditionalFormatting>
  <conditionalFormatting sqref="I55:U55">
    <cfRule type="expression" dxfId="1917" priority="1918">
      <formula>$P$55="Closed"</formula>
    </cfRule>
  </conditionalFormatting>
  <conditionalFormatting sqref="I55:U55">
    <cfRule type="expression" dxfId="1916" priority="1917">
      <formula>$P$55="Canceled"</formula>
    </cfRule>
  </conditionalFormatting>
  <conditionalFormatting sqref="I55:U55">
    <cfRule type="expression" dxfId="1915" priority="1907">
      <formula>$I$55="Epic"</formula>
    </cfRule>
    <cfRule type="expression" dxfId="1914" priority="1909">
      <formula>$I$55="Deployment Story"</formula>
    </cfRule>
    <cfRule type="expression" dxfId="1913" priority="1916">
      <formula>$P$55="Suspended"</formula>
    </cfRule>
  </conditionalFormatting>
  <conditionalFormatting sqref="I55:U55">
    <cfRule type="expression" dxfId="1912" priority="1915">
      <formula>$P$55="Applied"</formula>
    </cfRule>
  </conditionalFormatting>
  <conditionalFormatting sqref="I55:U55">
    <cfRule type="expression" dxfId="1911" priority="1914">
      <formula>$P$55="N/A"</formula>
    </cfRule>
  </conditionalFormatting>
  <conditionalFormatting sqref="I55:U55">
    <cfRule type="expression" dxfId="1910" priority="1913">
      <formula>$P$55=""</formula>
    </cfRule>
  </conditionalFormatting>
  <conditionalFormatting sqref="I55:U55">
    <cfRule type="expression" dxfId="1909" priority="1912">
      <formula>$I$55="US"</formula>
    </cfRule>
  </conditionalFormatting>
  <conditionalFormatting sqref="I55:U55">
    <cfRule type="expression" dxfId="1908" priority="1911">
      <formula>$I$55="Not-US"</formula>
    </cfRule>
  </conditionalFormatting>
  <conditionalFormatting sqref="I55:U55">
    <cfRule type="expression" dxfId="1907" priority="1906">
      <formula>$I$55="Issue"</formula>
    </cfRule>
    <cfRule type="expression" dxfId="1906" priority="1908">
      <formula>$I$55="TS"</formula>
    </cfRule>
    <cfRule type="expression" dxfId="1905" priority="1910">
      <formula>$I$55="Spike"</formula>
    </cfRule>
  </conditionalFormatting>
  <conditionalFormatting sqref="L55">
    <cfRule type="expression" dxfId="1904" priority="1905">
      <formula>$L$55="1"</formula>
    </cfRule>
  </conditionalFormatting>
  <conditionalFormatting sqref="L55">
    <cfRule type="expression" dxfId="1903" priority="1904">
      <formula>$L$55="2"</formula>
    </cfRule>
  </conditionalFormatting>
  <conditionalFormatting sqref="L55">
    <cfRule type="expression" dxfId="1902" priority="1903">
      <formula>$L$55="3"</formula>
    </cfRule>
  </conditionalFormatting>
  <conditionalFormatting sqref="L55">
    <cfRule type="expression" dxfId="1901" priority="1902">
      <formula>$L$55="4"</formula>
    </cfRule>
  </conditionalFormatting>
  <conditionalFormatting sqref="L55">
    <cfRule type="expression" dxfId="1900" priority="1901">
      <formula>$L$55="5"</formula>
    </cfRule>
  </conditionalFormatting>
  <conditionalFormatting sqref="I56:U56">
    <cfRule type="expression" dxfId="1899" priority="1900">
      <formula>$P$56="Not started"</formula>
    </cfRule>
  </conditionalFormatting>
  <conditionalFormatting sqref="I56:U56">
    <cfRule type="expression" dxfId="1898" priority="1899">
      <formula>$P$56="In progress"</formula>
    </cfRule>
  </conditionalFormatting>
  <conditionalFormatting sqref="I56:U56">
    <cfRule type="expression" dxfId="1897" priority="1898">
      <formula>$P$56="Closed"</formula>
    </cfRule>
  </conditionalFormatting>
  <conditionalFormatting sqref="I56:U56">
    <cfRule type="expression" dxfId="1896" priority="1897">
      <formula>$P$56="Canceled"</formula>
    </cfRule>
  </conditionalFormatting>
  <conditionalFormatting sqref="I56:U56">
    <cfRule type="expression" dxfId="1895" priority="1887">
      <formula>$I$56="Epic"</formula>
    </cfRule>
    <cfRule type="expression" dxfId="1894" priority="1889">
      <formula>$I$56="Deployment Story"</formula>
    </cfRule>
    <cfRule type="expression" dxfId="1893" priority="1896">
      <formula>$P$56="Suspended"</formula>
    </cfRule>
  </conditionalFormatting>
  <conditionalFormatting sqref="I56:U56">
    <cfRule type="expression" dxfId="1892" priority="1895">
      <formula>$P$56="Applied"</formula>
    </cfRule>
  </conditionalFormatting>
  <conditionalFormatting sqref="I56:U56">
    <cfRule type="expression" dxfId="1891" priority="1894">
      <formula>$P$56="N/A"</formula>
    </cfRule>
  </conditionalFormatting>
  <conditionalFormatting sqref="I56:U56">
    <cfRule type="expression" dxfId="1890" priority="1893">
      <formula>$P$56=""</formula>
    </cfRule>
  </conditionalFormatting>
  <conditionalFormatting sqref="I56:U56">
    <cfRule type="expression" dxfId="1889" priority="1892">
      <formula>$I$56="US"</formula>
    </cfRule>
  </conditionalFormatting>
  <conditionalFormatting sqref="I56:U56">
    <cfRule type="expression" dxfId="1888" priority="1891">
      <formula>$I$56="Not-US"</formula>
    </cfRule>
  </conditionalFormatting>
  <conditionalFormatting sqref="I56:U56">
    <cfRule type="expression" dxfId="1887" priority="1886">
      <formula>$I$56="Issue"</formula>
    </cfRule>
    <cfRule type="expression" dxfId="1886" priority="1888">
      <formula>$I$56="TS"</formula>
    </cfRule>
    <cfRule type="expression" dxfId="1885" priority="1890">
      <formula>$I$56="Spike"</formula>
    </cfRule>
  </conditionalFormatting>
  <conditionalFormatting sqref="L56">
    <cfRule type="expression" dxfId="1884" priority="1885">
      <formula>$L$56="1"</formula>
    </cfRule>
  </conditionalFormatting>
  <conditionalFormatting sqref="L56">
    <cfRule type="expression" dxfId="1883" priority="1884">
      <formula>$L$56="2"</formula>
    </cfRule>
  </conditionalFormatting>
  <conditionalFormatting sqref="L56">
    <cfRule type="expression" dxfId="1882" priority="1883">
      <formula>$L$56="3"</formula>
    </cfRule>
  </conditionalFormatting>
  <conditionalFormatting sqref="L56">
    <cfRule type="expression" dxfId="1881" priority="1882">
      <formula>$L$56="4"</formula>
    </cfRule>
  </conditionalFormatting>
  <conditionalFormatting sqref="L56">
    <cfRule type="expression" dxfId="1880" priority="1881">
      <formula>$L$56="5"</formula>
    </cfRule>
  </conditionalFormatting>
  <conditionalFormatting sqref="I57:U57">
    <cfRule type="expression" dxfId="1879" priority="1880">
      <formula>$P$57="Not started"</formula>
    </cfRule>
  </conditionalFormatting>
  <conditionalFormatting sqref="I57:U57">
    <cfRule type="expression" dxfId="1878" priority="1879">
      <formula>$P$57="In progress"</formula>
    </cfRule>
  </conditionalFormatting>
  <conditionalFormatting sqref="I57:U57">
    <cfRule type="expression" dxfId="1877" priority="1878">
      <formula>$P$57="Closed"</formula>
    </cfRule>
  </conditionalFormatting>
  <conditionalFormatting sqref="I57:U57">
    <cfRule type="expression" dxfId="1876" priority="1877">
      <formula>$P$57="Canceled"</formula>
    </cfRule>
  </conditionalFormatting>
  <conditionalFormatting sqref="I57:U57">
    <cfRule type="expression" dxfId="1875" priority="1867">
      <formula>$I$57="Epic"</formula>
    </cfRule>
    <cfRule type="expression" dxfId="1874" priority="1869">
      <formula>$I$57="Deployment Story"</formula>
    </cfRule>
    <cfRule type="expression" dxfId="1873" priority="1876">
      <formula>$P$57="Suspended"</formula>
    </cfRule>
  </conditionalFormatting>
  <conditionalFormatting sqref="I57:U57">
    <cfRule type="expression" dxfId="1872" priority="1875">
      <formula>$P$57="Applied"</formula>
    </cfRule>
  </conditionalFormatting>
  <conditionalFormatting sqref="I57:U57">
    <cfRule type="expression" dxfId="1871" priority="1874">
      <formula>$P$57="N/A"</formula>
    </cfRule>
  </conditionalFormatting>
  <conditionalFormatting sqref="I57:U57">
    <cfRule type="expression" dxfId="1870" priority="1873">
      <formula>$P$57=""</formula>
    </cfRule>
  </conditionalFormatting>
  <conditionalFormatting sqref="I57:U57">
    <cfRule type="expression" dxfId="1869" priority="1872">
      <formula>$I$57="US"</formula>
    </cfRule>
  </conditionalFormatting>
  <conditionalFormatting sqref="I57:U57">
    <cfRule type="expression" dxfId="1868" priority="1871">
      <formula>$I$57="Not-US"</formula>
    </cfRule>
  </conditionalFormatting>
  <conditionalFormatting sqref="I57:U57">
    <cfRule type="expression" dxfId="1867" priority="1866">
      <formula>$I$57="Issue"</formula>
    </cfRule>
    <cfRule type="expression" dxfId="1866" priority="1868">
      <formula>$I$57="TS"</formula>
    </cfRule>
    <cfRule type="expression" dxfId="1865" priority="1870">
      <formula>$I$57="Spike"</formula>
    </cfRule>
  </conditionalFormatting>
  <conditionalFormatting sqref="L57">
    <cfRule type="expression" dxfId="1864" priority="1865">
      <formula>$L$57="1"</formula>
    </cfRule>
  </conditionalFormatting>
  <conditionalFormatting sqref="L57">
    <cfRule type="expression" dxfId="1863" priority="1864">
      <formula>$L$57="2"</formula>
    </cfRule>
  </conditionalFormatting>
  <conditionalFormatting sqref="L57">
    <cfRule type="expression" dxfId="1862" priority="1863">
      <formula>$L$57="3"</formula>
    </cfRule>
  </conditionalFormatting>
  <conditionalFormatting sqref="L57">
    <cfRule type="expression" dxfId="1861" priority="1862">
      <formula>$L$57="4"</formula>
    </cfRule>
  </conditionalFormatting>
  <conditionalFormatting sqref="L57">
    <cfRule type="expression" dxfId="1860" priority="1861">
      <formula>$L$57="5"</formula>
    </cfRule>
  </conditionalFormatting>
  <conditionalFormatting sqref="I58:U58">
    <cfRule type="expression" dxfId="1859" priority="1860">
      <formula>$P$58="Not started"</formula>
    </cfRule>
  </conditionalFormatting>
  <conditionalFormatting sqref="I58:U58">
    <cfRule type="expression" dxfId="1858" priority="1859">
      <formula>$P$58="In progress"</formula>
    </cfRule>
  </conditionalFormatting>
  <conditionalFormatting sqref="I58:U58">
    <cfRule type="expression" dxfId="1857" priority="1858">
      <formula>$P$58="Closed"</formula>
    </cfRule>
  </conditionalFormatting>
  <conditionalFormatting sqref="I58:U58">
    <cfRule type="expression" dxfId="1856" priority="1857">
      <formula>$P$58="Canceled"</formula>
    </cfRule>
  </conditionalFormatting>
  <conditionalFormatting sqref="I58:U58">
    <cfRule type="expression" dxfId="1855" priority="1856">
      <formula>$P$58="Suspended"</formula>
    </cfRule>
  </conditionalFormatting>
  <conditionalFormatting sqref="I58:U58">
    <cfRule type="expression" dxfId="1854" priority="1855">
      <formula>$P$58="Applied"</formula>
    </cfRule>
  </conditionalFormatting>
  <conditionalFormatting sqref="I58:U58">
    <cfRule type="expression" dxfId="1853" priority="1854">
      <formula>$P$58="N/A"</formula>
    </cfRule>
  </conditionalFormatting>
  <conditionalFormatting sqref="I58:U58">
    <cfRule type="expression" dxfId="1852" priority="1853">
      <formula>$P$58=""</formula>
    </cfRule>
  </conditionalFormatting>
  <conditionalFormatting sqref="I58:U58">
    <cfRule type="expression" dxfId="1851" priority="1852">
      <formula>$I$58="US"</formula>
    </cfRule>
  </conditionalFormatting>
  <conditionalFormatting sqref="I58:U58">
    <cfRule type="expression" dxfId="1850" priority="1851">
      <formula>$I$58="Not-US"</formula>
    </cfRule>
  </conditionalFormatting>
  <conditionalFormatting sqref="I58:U58">
    <cfRule type="expression" dxfId="1849" priority="1850">
      <formula>$I$58="Spike"</formula>
    </cfRule>
  </conditionalFormatting>
  <conditionalFormatting sqref="I58:U58">
    <cfRule type="expression" dxfId="1848" priority="1849">
      <formula>$I$58="Deployment Story"</formula>
    </cfRule>
  </conditionalFormatting>
  <conditionalFormatting sqref="I58:U58">
    <cfRule type="expression" dxfId="1847" priority="1848">
      <formula>$I$58="TS"</formula>
    </cfRule>
  </conditionalFormatting>
  <conditionalFormatting sqref="I58:U58">
    <cfRule type="expression" dxfId="1846" priority="1847">
      <formula>$I$58="Epic"</formula>
    </cfRule>
  </conditionalFormatting>
  <conditionalFormatting sqref="I58:U58">
    <cfRule type="expression" dxfId="1845" priority="1846">
      <formula>$I$58="Issue"</formula>
    </cfRule>
  </conditionalFormatting>
  <conditionalFormatting sqref="L58">
    <cfRule type="expression" dxfId="1844" priority="1845">
      <formula>$L$58="1"</formula>
    </cfRule>
  </conditionalFormatting>
  <conditionalFormatting sqref="L58">
    <cfRule type="expression" dxfId="1843" priority="1844">
      <formula>$L$58="2"</formula>
    </cfRule>
  </conditionalFormatting>
  <conditionalFormatting sqref="L58">
    <cfRule type="expression" dxfId="1842" priority="1843">
      <formula>$L$58="3"</formula>
    </cfRule>
  </conditionalFormatting>
  <conditionalFormatting sqref="L58">
    <cfRule type="expression" dxfId="1841" priority="1842">
      <formula>$L$58="4"</formula>
    </cfRule>
  </conditionalFormatting>
  <conditionalFormatting sqref="L58">
    <cfRule type="expression" dxfId="1840" priority="1841">
      <formula>$L$58="5"</formula>
    </cfRule>
  </conditionalFormatting>
  <conditionalFormatting sqref="I59:U59">
    <cfRule type="expression" dxfId="1839" priority="1840">
      <formula>$P$59="Not started"</formula>
    </cfRule>
  </conditionalFormatting>
  <conditionalFormatting sqref="I59:U59">
    <cfRule type="expression" dxfId="1838" priority="1839">
      <formula>$P$59="In progress"</formula>
    </cfRule>
  </conditionalFormatting>
  <conditionalFormatting sqref="I59:U59">
    <cfRule type="expression" dxfId="1837" priority="1838">
      <formula>$P$59="Closed"</formula>
    </cfRule>
  </conditionalFormatting>
  <conditionalFormatting sqref="I59:U59">
    <cfRule type="expression" dxfId="1836" priority="1837">
      <formula>$P$59="Canceled"</formula>
    </cfRule>
  </conditionalFormatting>
  <conditionalFormatting sqref="I59:U59">
    <cfRule type="expression" dxfId="1835" priority="1827">
      <formula>$I$59="Epic"</formula>
    </cfRule>
    <cfRule type="expression" dxfId="1834" priority="1829">
      <formula>$I$59="Deployment Story"</formula>
    </cfRule>
    <cfRule type="expression" dxfId="1833" priority="1836">
      <formula>$P$59="Suspended"</formula>
    </cfRule>
  </conditionalFormatting>
  <conditionalFormatting sqref="I59:U59">
    <cfRule type="expression" dxfId="1832" priority="1835">
      <formula>$P$59="Applied"</formula>
    </cfRule>
  </conditionalFormatting>
  <conditionalFormatting sqref="I59:U59">
    <cfRule type="expression" dxfId="1831" priority="1834">
      <formula>$P$59="N/A"</formula>
    </cfRule>
  </conditionalFormatting>
  <conditionalFormatting sqref="I59:U59">
    <cfRule type="expression" dxfId="1830" priority="1833">
      <formula>$P$59=""</formula>
    </cfRule>
  </conditionalFormatting>
  <conditionalFormatting sqref="I59:U59">
    <cfRule type="expression" dxfId="1829" priority="1832">
      <formula>$I$59="US"</formula>
    </cfRule>
  </conditionalFormatting>
  <conditionalFormatting sqref="I59:U59">
    <cfRule type="expression" dxfId="1828" priority="1831">
      <formula>$I$59="Not-US"</formula>
    </cfRule>
  </conditionalFormatting>
  <conditionalFormatting sqref="I59:U59">
    <cfRule type="expression" dxfId="1827" priority="1826">
      <formula>$I$59="Issue"</formula>
    </cfRule>
    <cfRule type="expression" dxfId="1826" priority="1828">
      <formula>$I$59="TS"</formula>
    </cfRule>
    <cfRule type="expression" dxfId="1825" priority="1830">
      <formula>$I$59="Spike"</formula>
    </cfRule>
  </conditionalFormatting>
  <conditionalFormatting sqref="L59">
    <cfRule type="expression" dxfId="1824" priority="1825">
      <formula>$L$59="1"</formula>
    </cfRule>
  </conditionalFormatting>
  <conditionalFormatting sqref="L59">
    <cfRule type="expression" dxfId="1823" priority="1824">
      <formula>$L$59="2"</formula>
    </cfRule>
  </conditionalFormatting>
  <conditionalFormatting sqref="L59">
    <cfRule type="expression" dxfId="1822" priority="1823">
      <formula>$L$59="3"</formula>
    </cfRule>
  </conditionalFormatting>
  <conditionalFormatting sqref="L59">
    <cfRule type="expression" dxfId="1821" priority="1822">
      <formula>$L$59="4"</formula>
    </cfRule>
  </conditionalFormatting>
  <conditionalFormatting sqref="L59">
    <cfRule type="expression" dxfId="1820" priority="1821">
      <formula>$L$59="5"</formula>
    </cfRule>
  </conditionalFormatting>
  <conditionalFormatting sqref="I60:U60">
    <cfRule type="expression" dxfId="1819" priority="1820">
      <formula>$P$60="Not started"</formula>
    </cfRule>
  </conditionalFormatting>
  <conditionalFormatting sqref="I60:U60">
    <cfRule type="expression" dxfId="1818" priority="1819">
      <formula>$P$60="In progress"</formula>
    </cfRule>
  </conditionalFormatting>
  <conditionalFormatting sqref="I60:U60">
    <cfRule type="expression" dxfId="1817" priority="1818">
      <formula>$P$60="Closed"</formula>
    </cfRule>
  </conditionalFormatting>
  <conditionalFormatting sqref="I60:U60">
    <cfRule type="expression" dxfId="1816" priority="1817">
      <formula>$P$60="Canceled"</formula>
    </cfRule>
  </conditionalFormatting>
  <conditionalFormatting sqref="I60:U60">
    <cfRule type="expression" dxfId="1815" priority="1807">
      <formula>$I$60="Epic"</formula>
    </cfRule>
    <cfRule type="expression" dxfId="1814" priority="1809">
      <formula>$I$60="Deployment Story"</formula>
    </cfRule>
    <cfRule type="expression" dxfId="1813" priority="1816">
      <formula>$P$60="Suspended"</formula>
    </cfRule>
  </conditionalFormatting>
  <conditionalFormatting sqref="I60:U60">
    <cfRule type="expression" dxfId="1812" priority="1815">
      <formula>$P$60="Applied"</formula>
    </cfRule>
  </conditionalFormatting>
  <conditionalFormatting sqref="I60:U60">
    <cfRule type="expression" dxfId="1811" priority="1814">
      <formula>$P$60="N/A"</formula>
    </cfRule>
  </conditionalFormatting>
  <conditionalFormatting sqref="I60:U60">
    <cfRule type="expression" dxfId="1810" priority="1813">
      <formula>$P$60=""</formula>
    </cfRule>
  </conditionalFormatting>
  <conditionalFormatting sqref="I60:U60">
    <cfRule type="expression" dxfId="1809" priority="1812">
      <formula>$I$60="US"</formula>
    </cfRule>
  </conditionalFormatting>
  <conditionalFormatting sqref="I60:U60">
    <cfRule type="expression" dxfId="1808" priority="1811">
      <formula>$I$60="Not-US"</formula>
    </cfRule>
  </conditionalFormatting>
  <conditionalFormatting sqref="I60:U60">
    <cfRule type="expression" dxfId="1807" priority="1806">
      <formula>$I$60="Issue"</formula>
    </cfRule>
    <cfRule type="expression" dxfId="1806" priority="1808">
      <formula>$I$60="TS"</formula>
    </cfRule>
    <cfRule type="expression" dxfId="1805" priority="1810">
      <formula>$I$60="Spike"</formula>
    </cfRule>
  </conditionalFormatting>
  <conditionalFormatting sqref="L60">
    <cfRule type="expression" dxfId="1804" priority="1805">
      <formula>$L$60="1"</formula>
    </cfRule>
  </conditionalFormatting>
  <conditionalFormatting sqref="L60">
    <cfRule type="expression" dxfId="1803" priority="1804">
      <formula>$L$60="2"</formula>
    </cfRule>
  </conditionalFormatting>
  <conditionalFormatting sqref="L60">
    <cfRule type="expression" dxfId="1802" priority="1803">
      <formula>$L$60="3"</formula>
    </cfRule>
  </conditionalFormatting>
  <conditionalFormatting sqref="L60">
    <cfRule type="expression" dxfId="1801" priority="1802">
      <formula>$L$60="4"</formula>
    </cfRule>
  </conditionalFormatting>
  <conditionalFormatting sqref="L60">
    <cfRule type="expression" dxfId="1800" priority="1801">
      <formula>$L$60="5"</formula>
    </cfRule>
  </conditionalFormatting>
  <conditionalFormatting sqref="I61:U61">
    <cfRule type="expression" dxfId="1799" priority="1800">
      <formula>$P$61="Not started"</formula>
    </cfRule>
  </conditionalFormatting>
  <conditionalFormatting sqref="I61:U61">
    <cfRule type="expression" dxfId="1798" priority="1799">
      <formula>$P$61="In progress"</formula>
    </cfRule>
  </conditionalFormatting>
  <conditionalFormatting sqref="I61:U61">
    <cfRule type="expression" dxfId="1797" priority="1798">
      <formula>$P$61="Closed"</formula>
    </cfRule>
  </conditionalFormatting>
  <conditionalFormatting sqref="I61:U61">
    <cfRule type="expression" dxfId="1796" priority="1797">
      <formula>$P$61="Canceled"</formula>
    </cfRule>
  </conditionalFormatting>
  <conditionalFormatting sqref="I61:U61">
    <cfRule type="expression" dxfId="1795" priority="1787">
      <formula>$I$61="Epic"</formula>
    </cfRule>
    <cfRule type="expression" dxfId="1794" priority="1789">
      <formula>$I$61="Deployment Story"</formula>
    </cfRule>
    <cfRule type="expression" dxfId="1793" priority="1796">
      <formula>$P$61="Suspended"</formula>
    </cfRule>
  </conditionalFormatting>
  <conditionalFormatting sqref="I61:U61">
    <cfRule type="expression" dxfId="1792" priority="1795">
      <formula>$P$61="Applied"</formula>
    </cfRule>
  </conditionalFormatting>
  <conditionalFormatting sqref="I61:U61">
    <cfRule type="expression" dxfId="1791" priority="1794">
      <formula>$P$61="N/A"</formula>
    </cfRule>
  </conditionalFormatting>
  <conditionalFormatting sqref="I61:U61">
    <cfRule type="expression" dxfId="1790" priority="1793">
      <formula>$P$61=""</formula>
    </cfRule>
  </conditionalFormatting>
  <conditionalFormatting sqref="I61:U61">
    <cfRule type="expression" dxfId="1789" priority="1792">
      <formula>$I$61="US"</formula>
    </cfRule>
  </conditionalFormatting>
  <conditionalFormatting sqref="I61:U61">
    <cfRule type="expression" dxfId="1788" priority="1791">
      <formula>$I$61="Not-US"</formula>
    </cfRule>
  </conditionalFormatting>
  <conditionalFormatting sqref="I61:U61">
    <cfRule type="expression" dxfId="1787" priority="1786">
      <formula>$I$61="Issue"</formula>
    </cfRule>
    <cfRule type="expression" dxfId="1786" priority="1788">
      <formula>$I$61="TS"</formula>
    </cfRule>
    <cfRule type="expression" dxfId="1785" priority="1790">
      <formula>$I$61="Spike"</formula>
    </cfRule>
  </conditionalFormatting>
  <conditionalFormatting sqref="L61">
    <cfRule type="expression" dxfId="1784" priority="1785">
      <formula>$L$61="1"</formula>
    </cfRule>
  </conditionalFormatting>
  <conditionalFormatting sqref="L61">
    <cfRule type="expression" dxfId="1783" priority="1784">
      <formula>$L$61="2"</formula>
    </cfRule>
  </conditionalFormatting>
  <conditionalFormatting sqref="L61">
    <cfRule type="expression" dxfId="1782" priority="1783">
      <formula>$L$61="3"</formula>
    </cfRule>
  </conditionalFormatting>
  <conditionalFormatting sqref="L61">
    <cfRule type="expression" dxfId="1781" priority="1782">
      <formula>$L$61="4"</formula>
    </cfRule>
  </conditionalFormatting>
  <conditionalFormatting sqref="L61">
    <cfRule type="expression" dxfId="1780" priority="1781">
      <formula>$L$61="5"</formula>
    </cfRule>
  </conditionalFormatting>
  <conditionalFormatting sqref="I62:U62">
    <cfRule type="expression" dxfId="1779" priority="1780">
      <formula>$P$62="Not started"</formula>
    </cfRule>
  </conditionalFormatting>
  <conditionalFormatting sqref="I62:U62">
    <cfRule type="expression" dxfId="1778" priority="1779">
      <formula>$P$62="In progress"</formula>
    </cfRule>
  </conditionalFormatting>
  <conditionalFormatting sqref="I62:U62">
    <cfRule type="expression" dxfId="1777" priority="1778">
      <formula>$P$62="Closed"</formula>
    </cfRule>
  </conditionalFormatting>
  <conditionalFormatting sqref="I62:U62">
    <cfRule type="expression" dxfId="1776" priority="1777">
      <formula>$P$62="Canceled"</formula>
    </cfRule>
  </conditionalFormatting>
  <conditionalFormatting sqref="I62:U62">
    <cfRule type="expression" dxfId="1775" priority="1767">
      <formula>$I$62="Epic"</formula>
    </cfRule>
    <cfRule type="expression" dxfId="1774" priority="1769">
      <formula>$I$62="Deployment Story"</formula>
    </cfRule>
    <cfRule type="expression" dxfId="1773" priority="1776">
      <formula>$P$62="Suspended"</formula>
    </cfRule>
  </conditionalFormatting>
  <conditionalFormatting sqref="I62:U62">
    <cfRule type="expression" dxfId="1772" priority="1775">
      <formula>$P$62="Applied"</formula>
    </cfRule>
  </conditionalFormatting>
  <conditionalFormatting sqref="I62:U62">
    <cfRule type="expression" dxfId="1771" priority="1774">
      <formula>$P$62="N/A"</formula>
    </cfRule>
  </conditionalFormatting>
  <conditionalFormatting sqref="I62:U62">
    <cfRule type="expression" dxfId="1770" priority="1773">
      <formula>$P$62=""</formula>
    </cfRule>
  </conditionalFormatting>
  <conditionalFormatting sqref="I62:U62">
    <cfRule type="expression" dxfId="1769" priority="1772">
      <formula>$I$62="US"</formula>
    </cfRule>
  </conditionalFormatting>
  <conditionalFormatting sqref="I62:U62">
    <cfRule type="expression" dxfId="1768" priority="1771">
      <formula>$I$62="Not-US"</formula>
    </cfRule>
  </conditionalFormatting>
  <conditionalFormatting sqref="I62:U62">
    <cfRule type="expression" dxfId="1767" priority="1766">
      <formula>$I$62="Issue"</formula>
    </cfRule>
    <cfRule type="expression" dxfId="1766" priority="1768">
      <formula>$I$62="TS"</formula>
    </cfRule>
    <cfRule type="expression" dxfId="1765" priority="1770">
      <formula>$I$62="Spike"</formula>
    </cfRule>
  </conditionalFormatting>
  <conditionalFormatting sqref="L62">
    <cfRule type="expression" dxfId="1764" priority="1765">
      <formula>$L$62="1"</formula>
    </cfRule>
  </conditionalFormatting>
  <conditionalFormatting sqref="L62">
    <cfRule type="expression" dxfId="1763" priority="1764">
      <formula>$L$62="2"</formula>
    </cfRule>
  </conditionalFormatting>
  <conditionalFormatting sqref="L62">
    <cfRule type="expression" dxfId="1762" priority="1763">
      <formula>$L$62="3"</formula>
    </cfRule>
  </conditionalFormatting>
  <conditionalFormatting sqref="L62">
    <cfRule type="expression" dxfId="1761" priority="1762">
      <formula>$L$62="4"</formula>
    </cfRule>
  </conditionalFormatting>
  <conditionalFormatting sqref="L62">
    <cfRule type="expression" dxfId="1760" priority="1761">
      <formula>$L$62="5"</formula>
    </cfRule>
  </conditionalFormatting>
  <conditionalFormatting sqref="I63:U63">
    <cfRule type="expression" dxfId="1759" priority="1760">
      <formula>$P$63="Not started"</formula>
    </cfRule>
  </conditionalFormatting>
  <conditionalFormatting sqref="I63:U63">
    <cfRule type="expression" dxfId="1758" priority="1759">
      <formula>$P$63="In progress"</formula>
    </cfRule>
  </conditionalFormatting>
  <conditionalFormatting sqref="I63:U63">
    <cfRule type="expression" dxfId="1757" priority="1758">
      <formula>$P$63="Closed"</formula>
    </cfRule>
  </conditionalFormatting>
  <conditionalFormatting sqref="I63:U63">
    <cfRule type="expression" dxfId="1756" priority="1757">
      <formula>$P$63="Canceled"</formula>
    </cfRule>
  </conditionalFormatting>
  <conditionalFormatting sqref="I63:U63">
    <cfRule type="expression" dxfId="1755" priority="1747">
      <formula>$I$63="Epic"</formula>
    </cfRule>
    <cfRule type="expression" dxfId="1754" priority="1749">
      <formula>$I$63="Deployment Story"</formula>
    </cfRule>
    <cfRule type="expression" dxfId="1753" priority="1756">
      <formula>$P$63="Suspended"</formula>
    </cfRule>
  </conditionalFormatting>
  <conditionalFormatting sqref="I63:U63">
    <cfRule type="expression" dxfId="1752" priority="1755">
      <formula>$P$63="Applied"</formula>
    </cfRule>
  </conditionalFormatting>
  <conditionalFormatting sqref="I63:U63">
    <cfRule type="expression" dxfId="1751" priority="1754">
      <formula>$P$63="N/A"</formula>
    </cfRule>
  </conditionalFormatting>
  <conditionalFormatting sqref="I63:U63">
    <cfRule type="expression" dxfId="1750" priority="1753">
      <formula>$P$63=""</formula>
    </cfRule>
  </conditionalFormatting>
  <conditionalFormatting sqref="I63:U63">
    <cfRule type="expression" dxfId="1749" priority="1752">
      <formula>$I$63="US"</formula>
    </cfRule>
  </conditionalFormatting>
  <conditionalFormatting sqref="I63:U63">
    <cfRule type="expression" dxfId="1748" priority="1751">
      <formula>$I$63="Not-US"</formula>
    </cfRule>
  </conditionalFormatting>
  <conditionalFormatting sqref="I63:U63">
    <cfRule type="expression" dxfId="1747" priority="1746">
      <formula>$I$63="Issue"</formula>
    </cfRule>
    <cfRule type="expression" dxfId="1746" priority="1748">
      <formula>$I$63="TS"</formula>
    </cfRule>
    <cfRule type="expression" dxfId="1745" priority="1750">
      <formula>$I$63="Spike"</formula>
    </cfRule>
  </conditionalFormatting>
  <conditionalFormatting sqref="L63">
    <cfRule type="expression" dxfId="1744" priority="1745">
      <formula>$L$63="1"</formula>
    </cfRule>
  </conditionalFormatting>
  <conditionalFormatting sqref="L63">
    <cfRule type="expression" dxfId="1743" priority="1744">
      <formula>$L$63="2"</formula>
    </cfRule>
  </conditionalFormatting>
  <conditionalFormatting sqref="L63">
    <cfRule type="expression" dxfId="1742" priority="1743">
      <formula>$L$63="3"</formula>
    </cfRule>
  </conditionalFormatting>
  <conditionalFormatting sqref="L63">
    <cfRule type="expression" dxfId="1741" priority="1742">
      <formula>$L$63="4"</formula>
    </cfRule>
  </conditionalFormatting>
  <conditionalFormatting sqref="L63">
    <cfRule type="expression" dxfId="1740" priority="1741">
      <formula>$L$63="5"</formula>
    </cfRule>
  </conditionalFormatting>
  <conditionalFormatting sqref="I64:U64">
    <cfRule type="expression" dxfId="1739" priority="1740">
      <formula>$P$64="Not started"</formula>
    </cfRule>
  </conditionalFormatting>
  <conditionalFormatting sqref="I64:U64">
    <cfRule type="expression" dxfId="1738" priority="1739">
      <formula>$P$64="In progress"</formula>
    </cfRule>
  </conditionalFormatting>
  <conditionalFormatting sqref="I64:U64">
    <cfRule type="expression" dxfId="1737" priority="1738">
      <formula>$P$64="Closed"</formula>
    </cfRule>
  </conditionalFormatting>
  <conditionalFormatting sqref="I64:U64">
    <cfRule type="expression" dxfId="1736" priority="1737">
      <formula>$P$64="Canceled"</formula>
    </cfRule>
  </conditionalFormatting>
  <conditionalFormatting sqref="I64:U64">
    <cfRule type="expression" dxfId="1735" priority="1727">
      <formula>$I$64="Epic"</formula>
    </cfRule>
    <cfRule type="expression" dxfId="1734" priority="1729">
      <formula>$I$64="Deployment Story"</formula>
    </cfRule>
    <cfRule type="expression" dxfId="1733" priority="1736">
      <formula>$P$64="Suspended"</formula>
    </cfRule>
  </conditionalFormatting>
  <conditionalFormatting sqref="I64:U64">
    <cfRule type="expression" dxfId="1732" priority="1735">
      <formula>$P$64="Applied"</formula>
    </cfRule>
  </conditionalFormatting>
  <conditionalFormatting sqref="I64:U64">
    <cfRule type="expression" dxfId="1731" priority="1734">
      <formula>$P$64="N/A"</formula>
    </cfRule>
  </conditionalFormatting>
  <conditionalFormatting sqref="I64:U64">
    <cfRule type="expression" dxfId="1730" priority="1733">
      <formula>$P$64=""</formula>
    </cfRule>
  </conditionalFormatting>
  <conditionalFormatting sqref="I64:U64">
    <cfRule type="expression" dxfId="1729" priority="1732">
      <formula>$I$64="US"</formula>
    </cfRule>
  </conditionalFormatting>
  <conditionalFormatting sqref="I64:U64">
    <cfRule type="expression" dxfId="1728" priority="1731">
      <formula>$I$64="Not-US"</formula>
    </cfRule>
  </conditionalFormatting>
  <conditionalFormatting sqref="I64:U64">
    <cfRule type="expression" dxfId="1727" priority="1726">
      <formula>$I$64="Issue"</formula>
    </cfRule>
    <cfRule type="expression" dxfId="1726" priority="1728">
      <formula>$I$64="TS"</formula>
    </cfRule>
    <cfRule type="expression" dxfId="1725" priority="1730">
      <formula>$I$64="Spike"</formula>
    </cfRule>
  </conditionalFormatting>
  <conditionalFormatting sqref="L64">
    <cfRule type="expression" dxfId="1724" priority="1725">
      <formula>$L$64="1"</formula>
    </cfRule>
  </conditionalFormatting>
  <conditionalFormatting sqref="L64">
    <cfRule type="expression" dxfId="1723" priority="1724">
      <formula>$L$64="2"</formula>
    </cfRule>
  </conditionalFormatting>
  <conditionalFormatting sqref="L64">
    <cfRule type="expression" dxfId="1722" priority="1723">
      <formula>$L$64="3"</formula>
    </cfRule>
  </conditionalFormatting>
  <conditionalFormatting sqref="L64">
    <cfRule type="expression" dxfId="1721" priority="1722">
      <formula>$L$64="4"</formula>
    </cfRule>
  </conditionalFormatting>
  <conditionalFormatting sqref="L64">
    <cfRule type="expression" dxfId="1720" priority="1721">
      <formula>$L$64="5"</formula>
    </cfRule>
  </conditionalFormatting>
  <conditionalFormatting sqref="I65:U65">
    <cfRule type="expression" dxfId="1719" priority="1720">
      <formula>$P$65="Not started"</formula>
    </cfRule>
  </conditionalFormatting>
  <conditionalFormatting sqref="I65:U65">
    <cfRule type="expression" dxfId="1718" priority="1719">
      <formula>$P$65="In progress"</formula>
    </cfRule>
  </conditionalFormatting>
  <conditionalFormatting sqref="I65:U65">
    <cfRule type="expression" dxfId="1717" priority="1718">
      <formula>$P$65="Closed"</formula>
    </cfRule>
  </conditionalFormatting>
  <conditionalFormatting sqref="I65:U65">
    <cfRule type="expression" dxfId="1716" priority="1717">
      <formula>$P$65="Canceled"</formula>
    </cfRule>
  </conditionalFormatting>
  <conditionalFormatting sqref="I65:U65">
    <cfRule type="expression" dxfId="1715" priority="1707">
      <formula>$I$65="Epic"</formula>
    </cfRule>
    <cfRule type="expression" dxfId="1714" priority="1709">
      <formula>$I$65="Deployment Story"</formula>
    </cfRule>
    <cfRule type="expression" dxfId="1713" priority="1716">
      <formula>$P$65="Suspended"</formula>
    </cfRule>
  </conditionalFormatting>
  <conditionalFormatting sqref="I65:U65">
    <cfRule type="expression" dxfId="1712" priority="1715">
      <formula>$P$65="Applied"</formula>
    </cfRule>
  </conditionalFormatting>
  <conditionalFormatting sqref="I65:U65">
    <cfRule type="expression" dxfId="1711" priority="1714">
      <formula>$P$65="N/A"</formula>
    </cfRule>
  </conditionalFormatting>
  <conditionalFormatting sqref="I65:U65">
    <cfRule type="expression" dxfId="1710" priority="1713">
      <formula>$P$65=""</formula>
    </cfRule>
  </conditionalFormatting>
  <conditionalFormatting sqref="I65:U65">
    <cfRule type="expression" dxfId="1709" priority="1712">
      <formula>$I$65="US"</formula>
    </cfRule>
  </conditionalFormatting>
  <conditionalFormatting sqref="I65:U65">
    <cfRule type="expression" dxfId="1708" priority="1711">
      <formula>$I$65="Not-US"</formula>
    </cfRule>
  </conditionalFormatting>
  <conditionalFormatting sqref="I65:U65">
    <cfRule type="expression" dxfId="1707" priority="1706">
      <formula>$I$65="Issue"</formula>
    </cfRule>
    <cfRule type="expression" dxfId="1706" priority="1708">
      <formula>$I$65="TS"</formula>
    </cfRule>
    <cfRule type="expression" dxfId="1705" priority="1710">
      <formula>$I$65="Spike"</formula>
    </cfRule>
  </conditionalFormatting>
  <conditionalFormatting sqref="L65">
    <cfRule type="expression" dxfId="1704" priority="1705">
      <formula>$L$65="1"</formula>
    </cfRule>
  </conditionalFormatting>
  <conditionalFormatting sqref="L65">
    <cfRule type="expression" dxfId="1703" priority="1704">
      <formula>$L$65="2"</formula>
    </cfRule>
  </conditionalFormatting>
  <conditionalFormatting sqref="L65">
    <cfRule type="expression" dxfId="1702" priority="1703">
      <formula>$L$65="3"</formula>
    </cfRule>
  </conditionalFormatting>
  <conditionalFormatting sqref="L65">
    <cfRule type="expression" dxfId="1701" priority="1702">
      <formula>$L$65="4"</formula>
    </cfRule>
  </conditionalFormatting>
  <conditionalFormatting sqref="L65">
    <cfRule type="expression" dxfId="1700" priority="1701">
      <formula>$L$65="5"</formula>
    </cfRule>
  </conditionalFormatting>
  <conditionalFormatting sqref="I66:U66">
    <cfRule type="expression" dxfId="1699" priority="1700">
      <formula>$P$66="Not started"</formula>
    </cfRule>
  </conditionalFormatting>
  <conditionalFormatting sqref="I66:U66">
    <cfRule type="expression" dxfId="1698" priority="1699">
      <formula>$P$66="In progress"</formula>
    </cfRule>
  </conditionalFormatting>
  <conditionalFormatting sqref="I66:U66">
    <cfRule type="expression" dxfId="1697" priority="1698">
      <formula>$P$66="Closed"</formula>
    </cfRule>
  </conditionalFormatting>
  <conditionalFormatting sqref="I66:U66">
    <cfRule type="expression" dxfId="1696" priority="1697">
      <formula>$P$66="Canceled"</formula>
    </cfRule>
  </conditionalFormatting>
  <conditionalFormatting sqref="I66:U66">
    <cfRule type="expression" dxfId="1695" priority="1687">
      <formula>$I$66="Epic"</formula>
    </cfRule>
    <cfRule type="expression" dxfId="1694" priority="1689">
      <formula>$I$66="Deployment Story"</formula>
    </cfRule>
    <cfRule type="expression" dxfId="1693" priority="1696">
      <formula>$P$66="Suspended"</formula>
    </cfRule>
  </conditionalFormatting>
  <conditionalFormatting sqref="I66:U66">
    <cfRule type="expression" dxfId="1692" priority="1695">
      <formula>$P$66="Applied"</formula>
    </cfRule>
  </conditionalFormatting>
  <conditionalFormatting sqref="I66:U66">
    <cfRule type="expression" dxfId="1691" priority="1694">
      <formula>$P$66="N/A"</formula>
    </cfRule>
  </conditionalFormatting>
  <conditionalFormatting sqref="I66:U66">
    <cfRule type="expression" dxfId="1690" priority="1693">
      <formula>$P$66=""</formula>
    </cfRule>
  </conditionalFormatting>
  <conditionalFormatting sqref="I66:U66">
    <cfRule type="expression" dxfId="1689" priority="1692">
      <formula>$I$66="US"</formula>
    </cfRule>
  </conditionalFormatting>
  <conditionalFormatting sqref="I66:U66">
    <cfRule type="expression" dxfId="1688" priority="1691">
      <formula>$I$66="Not-US"</formula>
    </cfRule>
  </conditionalFormatting>
  <conditionalFormatting sqref="I66:U66">
    <cfRule type="expression" dxfId="1687" priority="1686">
      <formula>$I$66="Issue"</formula>
    </cfRule>
    <cfRule type="expression" dxfId="1686" priority="1688">
      <formula>$I$66="TS"</formula>
    </cfRule>
    <cfRule type="expression" dxfId="1685" priority="1690">
      <formula>$I$66="Spike"</formula>
    </cfRule>
  </conditionalFormatting>
  <conditionalFormatting sqref="L66">
    <cfRule type="expression" dxfId="1684" priority="1685">
      <formula>$L$66="1"</formula>
    </cfRule>
  </conditionalFormatting>
  <conditionalFormatting sqref="L66">
    <cfRule type="expression" dxfId="1683" priority="1684">
      <formula>$L$66="2"</formula>
    </cfRule>
  </conditionalFormatting>
  <conditionalFormatting sqref="L66">
    <cfRule type="expression" dxfId="1682" priority="1683">
      <formula>$L$66="3"</formula>
    </cfRule>
  </conditionalFormatting>
  <conditionalFormatting sqref="L66">
    <cfRule type="expression" dxfId="1681" priority="1682">
      <formula>$L$66="4"</formula>
    </cfRule>
  </conditionalFormatting>
  <conditionalFormatting sqref="L66">
    <cfRule type="expression" dxfId="1680" priority="1681">
      <formula>$L$66="5"</formula>
    </cfRule>
  </conditionalFormatting>
  <conditionalFormatting sqref="I67:U67">
    <cfRule type="expression" dxfId="1679" priority="1680">
      <formula>$P$67="Not started"</formula>
    </cfRule>
  </conditionalFormatting>
  <conditionalFormatting sqref="I67:U67">
    <cfRule type="expression" dxfId="1678" priority="1679">
      <formula>$P$67="In progress"</formula>
    </cfRule>
  </conditionalFormatting>
  <conditionalFormatting sqref="I67:U67">
    <cfRule type="expression" dxfId="1677" priority="1678">
      <formula>$P$67="Closed"</formula>
    </cfRule>
  </conditionalFormatting>
  <conditionalFormatting sqref="I67:U67">
    <cfRule type="expression" dxfId="1676" priority="1677">
      <formula>$P$67="Canceled"</formula>
    </cfRule>
  </conditionalFormatting>
  <conditionalFormatting sqref="I67:U67">
    <cfRule type="expression" dxfId="1675" priority="1667">
      <formula>$I$67="Epic"</formula>
    </cfRule>
    <cfRule type="expression" dxfId="1674" priority="1669">
      <formula>$I$67="Deployment Story"</formula>
    </cfRule>
    <cfRule type="expression" dxfId="1673" priority="1676">
      <formula>$P$67="Suspended"</formula>
    </cfRule>
  </conditionalFormatting>
  <conditionalFormatting sqref="I67:U67">
    <cfRule type="expression" dxfId="1672" priority="1675">
      <formula>$P$67="Applied"</formula>
    </cfRule>
  </conditionalFormatting>
  <conditionalFormatting sqref="I67:U67">
    <cfRule type="expression" dxfId="1671" priority="1674">
      <formula>$P$67="N/A"</formula>
    </cfRule>
  </conditionalFormatting>
  <conditionalFormatting sqref="I67:U67">
    <cfRule type="expression" dxfId="1670" priority="1673">
      <formula>$P$67=""</formula>
    </cfRule>
  </conditionalFormatting>
  <conditionalFormatting sqref="I67:U67">
    <cfRule type="expression" dxfId="1669" priority="1672">
      <formula>$I$67="US"</formula>
    </cfRule>
  </conditionalFormatting>
  <conditionalFormatting sqref="I67:U67">
    <cfRule type="expression" dxfId="1668" priority="1671">
      <formula>$I$67="Not-US"</formula>
    </cfRule>
  </conditionalFormatting>
  <conditionalFormatting sqref="I67:U67">
    <cfRule type="expression" dxfId="1667" priority="1666">
      <formula>$I$67="Issue"</formula>
    </cfRule>
    <cfRule type="expression" dxfId="1666" priority="1668">
      <formula>$I$67="TS"</formula>
    </cfRule>
    <cfRule type="expression" dxfId="1665" priority="1670">
      <formula>$I$67="Spike"</formula>
    </cfRule>
  </conditionalFormatting>
  <conditionalFormatting sqref="L67">
    <cfRule type="expression" dxfId="1664" priority="1665">
      <formula>$L$67="1"</formula>
    </cfRule>
  </conditionalFormatting>
  <conditionalFormatting sqref="L67">
    <cfRule type="expression" dxfId="1663" priority="1664">
      <formula>$L$67="2"</formula>
    </cfRule>
  </conditionalFormatting>
  <conditionalFormatting sqref="L67">
    <cfRule type="expression" dxfId="1662" priority="1663">
      <formula>$L$67="3"</formula>
    </cfRule>
  </conditionalFormatting>
  <conditionalFormatting sqref="L67">
    <cfRule type="expression" dxfId="1661" priority="1662">
      <formula>$L$67="4"</formula>
    </cfRule>
  </conditionalFormatting>
  <conditionalFormatting sqref="L67">
    <cfRule type="expression" dxfId="1660" priority="1661">
      <formula>$L$67="5"</formula>
    </cfRule>
  </conditionalFormatting>
  <conditionalFormatting sqref="I68:U68">
    <cfRule type="expression" dxfId="1659" priority="1660">
      <formula>$P$68="Not started"</formula>
    </cfRule>
  </conditionalFormatting>
  <conditionalFormatting sqref="I68:U68">
    <cfRule type="expression" dxfId="1658" priority="1659">
      <formula>$P$68="In progress"</formula>
    </cfRule>
  </conditionalFormatting>
  <conditionalFormatting sqref="I68:U68">
    <cfRule type="expression" dxfId="1657" priority="1658">
      <formula>$P$68="Closed"</formula>
    </cfRule>
  </conditionalFormatting>
  <conditionalFormatting sqref="I68:U68">
    <cfRule type="expression" dxfId="1656" priority="1657">
      <formula>$P$68="Canceled"</formula>
    </cfRule>
  </conditionalFormatting>
  <conditionalFormatting sqref="I68:U68">
    <cfRule type="expression" dxfId="1655" priority="1656">
      <formula>$P$68="Suspended"</formula>
    </cfRule>
  </conditionalFormatting>
  <conditionalFormatting sqref="I68:U68">
    <cfRule type="expression" dxfId="1654" priority="1655">
      <formula>$P$68="Applied"</formula>
    </cfRule>
  </conditionalFormatting>
  <conditionalFormatting sqref="I68:U68">
    <cfRule type="expression" dxfId="1653" priority="1654">
      <formula>$P$68="N/A"</formula>
    </cfRule>
  </conditionalFormatting>
  <conditionalFormatting sqref="I68:U68">
    <cfRule type="expression" dxfId="1652" priority="1653">
      <formula>$P$68=""</formula>
    </cfRule>
  </conditionalFormatting>
  <conditionalFormatting sqref="I68:U68">
    <cfRule type="expression" dxfId="1651" priority="1652">
      <formula>$I$68="US"</formula>
    </cfRule>
  </conditionalFormatting>
  <conditionalFormatting sqref="I68:U68">
    <cfRule type="expression" dxfId="1650" priority="1651">
      <formula>$I$68="Not-US"</formula>
    </cfRule>
  </conditionalFormatting>
  <conditionalFormatting sqref="I68:U68">
    <cfRule type="expression" dxfId="1649" priority="1650">
      <formula>$I$68="Spike"</formula>
    </cfRule>
  </conditionalFormatting>
  <conditionalFormatting sqref="I68:U68">
    <cfRule type="expression" dxfId="1648" priority="1649">
      <formula>$I$68="Deployment Story"</formula>
    </cfRule>
  </conditionalFormatting>
  <conditionalFormatting sqref="I68:U68">
    <cfRule type="expression" dxfId="1647" priority="1648">
      <formula>$I$68="TS"</formula>
    </cfRule>
  </conditionalFormatting>
  <conditionalFormatting sqref="I68:U68">
    <cfRule type="expression" dxfId="1646" priority="1647">
      <formula>$I$68="Epic"</formula>
    </cfRule>
  </conditionalFormatting>
  <conditionalFormatting sqref="I68:U68">
    <cfRule type="expression" dxfId="1645" priority="1646">
      <formula>$I$68="Issue"</formula>
    </cfRule>
  </conditionalFormatting>
  <conditionalFormatting sqref="L68">
    <cfRule type="expression" dxfId="1644" priority="1645">
      <formula>$L$68="1"</formula>
    </cfRule>
  </conditionalFormatting>
  <conditionalFormatting sqref="L68">
    <cfRule type="expression" dxfId="1643" priority="1644">
      <formula>$L$68="2"</formula>
    </cfRule>
  </conditionalFormatting>
  <conditionalFormatting sqref="L68">
    <cfRule type="expression" dxfId="1642" priority="1643">
      <formula>$L$68="3"</formula>
    </cfRule>
  </conditionalFormatting>
  <conditionalFormatting sqref="L68">
    <cfRule type="expression" dxfId="1641" priority="1642">
      <formula>$L$68="4"</formula>
    </cfRule>
  </conditionalFormatting>
  <conditionalFormatting sqref="L68">
    <cfRule type="expression" dxfId="1640" priority="1641">
      <formula>$L$68="5"</formula>
    </cfRule>
  </conditionalFormatting>
  <conditionalFormatting sqref="I69:U69">
    <cfRule type="expression" dxfId="1639" priority="1640">
      <formula>$P$69="Not started"</formula>
    </cfRule>
  </conditionalFormatting>
  <conditionalFormatting sqref="I69:U69">
    <cfRule type="expression" dxfId="1638" priority="1639">
      <formula>$P$69="In progress"</formula>
    </cfRule>
  </conditionalFormatting>
  <conditionalFormatting sqref="I69:U69">
    <cfRule type="expression" dxfId="1637" priority="1638">
      <formula>$P$69="Closed"</formula>
    </cfRule>
  </conditionalFormatting>
  <conditionalFormatting sqref="I69:U69">
    <cfRule type="expression" dxfId="1636" priority="1637">
      <formula>$P$69="Canceled"</formula>
    </cfRule>
  </conditionalFormatting>
  <conditionalFormatting sqref="I69:U69">
    <cfRule type="expression" dxfId="1635" priority="1627">
      <formula>$I$69="Epic"</formula>
    </cfRule>
    <cfRule type="expression" dxfId="1634" priority="1629">
      <formula>$I$69="Deployment Story"</formula>
    </cfRule>
    <cfRule type="expression" dxfId="1633" priority="1636">
      <formula>$P$69="Suspended"</formula>
    </cfRule>
  </conditionalFormatting>
  <conditionalFormatting sqref="I69:U69">
    <cfRule type="expression" dxfId="1632" priority="1635">
      <formula>$P$69="Applied"</formula>
    </cfRule>
  </conditionalFormatting>
  <conditionalFormatting sqref="I69:U69">
    <cfRule type="expression" dxfId="1631" priority="1634">
      <formula>$P$69="N/A"</formula>
    </cfRule>
  </conditionalFormatting>
  <conditionalFormatting sqref="I69:U69">
    <cfRule type="expression" dxfId="1630" priority="1633">
      <formula>$P$69=""</formula>
    </cfRule>
  </conditionalFormatting>
  <conditionalFormatting sqref="I69:U69">
    <cfRule type="expression" dxfId="1629" priority="1632">
      <formula>$I$69="US"</formula>
    </cfRule>
  </conditionalFormatting>
  <conditionalFormatting sqref="I69:U69">
    <cfRule type="expression" dxfId="1628" priority="1631">
      <formula>$I$69="Not-US"</formula>
    </cfRule>
  </conditionalFormatting>
  <conditionalFormatting sqref="I69:U69">
    <cfRule type="expression" dxfId="1627" priority="1626">
      <formula>$I$69="Issue"</formula>
    </cfRule>
    <cfRule type="expression" dxfId="1626" priority="1628">
      <formula>$I$69="TS"</formula>
    </cfRule>
    <cfRule type="expression" dxfId="1625" priority="1630">
      <formula>$I$69="Spike"</formula>
    </cfRule>
  </conditionalFormatting>
  <conditionalFormatting sqref="L69">
    <cfRule type="expression" dxfId="1624" priority="1625">
      <formula>$L$69="1"</formula>
    </cfRule>
  </conditionalFormatting>
  <conditionalFormatting sqref="L69">
    <cfRule type="expression" dxfId="1623" priority="1624">
      <formula>$L$69="2"</formula>
    </cfRule>
  </conditionalFormatting>
  <conditionalFormatting sqref="L69">
    <cfRule type="expression" dxfId="1622" priority="1623">
      <formula>$L$69="3"</formula>
    </cfRule>
  </conditionalFormatting>
  <conditionalFormatting sqref="L69">
    <cfRule type="expression" dxfId="1621" priority="1622">
      <formula>$L$69="4"</formula>
    </cfRule>
  </conditionalFormatting>
  <conditionalFormatting sqref="L69">
    <cfRule type="expression" dxfId="1620" priority="1621">
      <formula>$L$69="5"</formula>
    </cfRule>
  </conditionalFormatting>
  <conditionalFormatting sqref="I70:U70">
    <cfRule type="expression" dxfId="1619" priority="1620">
      <formula>$P$70="Not started"</formula>
    </cfRule>
  </conditionalFormatting>
  <conditionalFormatting sqref="I70:U70">
    <cfRule type="expression" dxfId="1618" priority="1619">
      <formula>$P$70="In progress"</formula>
    </cfRule>
  </conditionalFormatting>
  <conditionalFormatting sqref="I70:U70">
    <cfRule type="expression" dxfId="1617" priority="1618">
      <formula>$P$70="Closed"</formula>
    </cfRule>
  </conditionalFormatting>
  <conditionalFormatting sqref="I70:U70">
    <cfRule type="expression" dxfId="1616" priority="1617">
      <formula>$P$70="Canceled"</formula>
    </cfRule>
  </conditionalFormatting>
  <conditionalFormatting sqref="I70:U70">
    <cfRule type="expression" dxfId="1615" priority="1607">
      <formula>$I$70="Epic"</formula>
    </cfRule>
    <cfRule type="expression" dxfId="1614" priority="1609">
      <formula>$I$70="Deployment Story"</formula>
    </cfRule>
    <cfRule type="expression" dxfId="1613" priority="1616">
      <formula>$P$70="Suspended"</formula>
    </cfRule>
  </conditionalFormatting>
  <conditionalFormatting sqref="I70:U70">
    <cfRule type="expression" dxfId="1612" priority="1615">
      <formula>$P$70="Applied"</formula>
    </cfRule>
  </conditionalFormatting>
  <conditionalFormatting sqref="I70:U70">
    <cfRule type="expression" dxfId="1611" priority="1614">
      <formula>$P$70="N/A"</formula>
    </cfRule>
  </conditionalFormatting>
  <conditionalFormatting sqref="I70:U70">
    <cfRule type="expression" dxfId="1610" priority="1613">
      <formula>$P$70=""</formula>
    </cfRule>
  </conditionalFormatting>
  <conditionalFormatting sqref="I70:U70">
    <cfRule type="expression" dxfId="1609" priority="1612">
      <formula>$I$70="US"</formula>
    </cfRule>
  </conditionalFormatting>
  <conditionalFormatting sqref="I70:U70">
    <cfRule type="expression" dxfId="1608" priority="1611">
      <formula>$I$70="Not-US"</formula>
    </cfRule>
  </conditionalFormatting>
  <conditionalFormatting sqref="I70:U70">
    <cfRule type="expression" dxfId="1607" priority="1606">
      <formula>$I$70="Issue"</formula>
    </cfRule>
    <cfRule type="expression" dxfId="1606" priority="1608">
      <formula>$I$70="TS"</formula>
    </cfRule>
    <cfRule type="expression" dxfId="1605" priority="1610">
      <formula>$I$70="Spike"</formula>
    </cfRule>
  </conditionalFormatting>
  <conditionalFormatting sqref="L70">
    <cfRule type="expression" dxfId="1604" priority="1605">
      <formula>$L$70="1"</formula>
    </cfRule>
  </conditionalFormatting>
  <conditionalFormatting sqref="L70">
    <cfRule type="expression" dxfId="1603" priority="1604">
      <formula>$L$70="2"</formula>
    </cfRule>
  </conditionalFormatting>
  <conditionalFormatting sqref="L70">
    <cfRule type="expression" dxfId="1602" priority="1603">
      <formula>$L$70="3"</formula>
    </cfRule>
  </conditionalFormatting>
  <conditionalFormatting sqref="L70">
    <cfRule type="expression" dxfId="1601" priority="1602">
      <formula>$L$70="4"</formula>
    </cfRule>
  </conditionalFormatting>
  <conditionalFormatting sqref="L70">
    <cfRule type="expression" dxfId="1600" priority="1601">
      <formula>$L$70="5"</formula>
    </cfRule>
  </conditionalFormatting>
  <conditionalFormatting sqref="I71:U71">
    <cfRule type="expression" dxfId="1599" priority="1600">
      <formula>$P$71="Not started"</formula>
    </cfRule>
  </conditionalFormatting>
  <conditionalFormatting sqref="I71:U71">
    <cfRule type="expression" dxfId="1598" priority="1599">
      <formula>$P$71="In progress"</formula>
    </cfRule>
  </conditionalFormatting>
  <conditionalFormatting sqref="I71:U71">
    <cfRule type="expression" dxfId="1597" priority="1598">
      <formula>$P$71="Closed"</formula>
    </cfRule>
  </conditionalFormatting>
  <conditionalFormatting sqref="I71:U71">
    <cfRule type="expression" dxfId="1596" priority="1597">
      <formula>$P$71="Canceled"</formula>
    </cfRule>
  </conditionalFormatting>
  <conditionalFormatting sqref="I71:U71">
    <cfRule type="expression" dxfId="1595" priority="1587">
      <formula>$I$71="Epic"</formula>
    </cfRule>
    <cfRule type="expression" dxfId="1594" priority="1589">
      <formula>$I$71="Deployment Story"</formula>
    </cfRule>
    <cfRule type="expression" dxfId="1593" priority="1596">
      <formula>$P$71="Suspended"</formula>
    </cfRule>
  </conditionalFormatting>
  <conditionalFormatting sqref="I71:U71">
    <cfRule type="expression" dxfId="1592" priority="1595">
      <formula>$P$71="Applied"</formula>
    </cfRule>
  </conditionalFormatting>
  <conditionalFormatting sqref="I71:U71">
    <cfRule type="expression" dxfId="1591" priority="1594">
      <formula>$P$71="N/A"</formula>
    </cfRule>
  </conditionalFormatting>
  <conditionalFormatting sqref="I71:U71">
    <cfRule type="expression" dxfId="1590" priority="1593">
      <formula>$P$71=""</formula>
    </cfRule>
  </conditionalFormatting>
  <conditionalFormatting sqref="I71:U71">
    <cfRule type="expression" dxfId="1589" priority="1592">
      <formula>$I$71="US"</formula>
    </cfRule>
  </conditionalFormatting>
  <conditionalFormatting sqref="I71:U71">
    <cfRule type="expression" dxfId="1588" priority="1591">
      <formula>$I$71="Not-US"</formula>
    </cfRule>
  </conditionalFormatting>
  <conditionalFormatting sqref="I71:U71">
    <cfRule type="expression" dxfId="1587" priority="1586">
      <formula>$I$71="Issue"</formula>
    </cfRule>
    <cfRule type="expression" dxfId="1586" priority="1588">
      <formula>$I$71="TS"</formula>
    </cfRule>
    <cfRule type="expression" dxfId="1585" priority="1590">
      <formula>$I$71="Spike"</formula>
    </cfRule>
  </conditionalFormatting>
  <conditionalFormatting sqref="L71">
    <cfRule type="expression" dxfId="1584" priority="1585">
      <formula>$L$71="1"</formula>
    </cfRule>
  </conditionalFormatting>
  <conditionalFormatting sqref="L71">
    <cfRule type="expression" dxfId="1583" priority="1584">
      <formula>$L$71="2"</formula>
    </cfRule>
  </conditionalFormatting>
  <conditionalFormatting sqref="L71">
    <cfRule type="expression" dxfId="1582" priority="1583">
      <formula>$L$71="3"</formula>
    </cfRule>
  </conditionalFormatting>
  <conditionalFormatting sqref="L71">
    <cfRule type="expression" dxfId="1581" priority="1582">
      <formula>$L$71="4"</formula>
    </cfRule>
  </conditionalFormatting>
  <conditionalFormatting sqref="L71">
    <cfRule type="expression" dxfId="1580" priority="1581">
      <formula>$L$71="5"</formula>
    </cfRule>
  </conditionalFormatting>
  <conditionalFormatting sqref="I72:U72">
    <cfRule type="expression" dxfId="1579" priority="1580">
      <formula>$P$72="Not started"</formula>
    </cfRule>
  </conditionalFormatting>
  <conditionalFormatting sqref="I72:U72">
    <cfRule type="expression" dxfId="1578" priority="1579">
      <formula>$P$72="In progress"</formula>
    </cfRule>
  </conditionalFormatting>
  <conditionalFormatting sqref="I72:U72">
    <cfRule type="expression" dxfId="1577" priority="1578">
      <formula>$P$72="Closed"</formula>
    </cfRule>
  </conditionalFormatting>
  <conditionalFormatting sqref="I72:U72">
    <cfRule type="expression" dxfId="1576" priority="1577">
      <formula>$P$72="Canceled"</formula>
    </cfRule>
  </conditionalFormatting>
  <conditionalFormatting sqref="I72:U72">
    <cfRule type="expression" dxfId="1575" priority="1567">
      <formula>$I$72="Epic"</formula>
    </cfRule>
    <cfRule type="expression" dxfId="1574" priority="1569">
      <formula>$I$72="Deployment Story"</formula>
    </cfRule>
    <cfRule type="expression" dxfId="1573" priority="1576">
      <formula>$P$72="Suspended"</formula>
    </cfRule>
  </conditionalFormatting>
  <conditionalFormatting sqref="I72:U72">
    <cfRule type="expression" dxfId="1572" priority="1575">
      <formula>$P$72="Applied"</formula>
    </cfRule>
  </conditionalFormatting>
  <conditionalFormatting sqref="I72:U72">
    <cfRule type="expression" dxfId="1571" priority="1574">
      <formula>$P$72="N/A"</formula>
    </cfRule>
  </conditionalFormatting>
  <conditionalFormatting sqref="I72:U72">
    <cfRule type="expression" dxfId="1570" priority="1573">
      <formula>$P$72=""</formula>
    </cfRule>
  </conditionalFormatting>
  <conditionalFormatting sqref="I72:U72">
    <cfRule type="expression" dxfId="1569" priority="1572">
      <formula>$I$72="US"</formula>
    </cfRule>
  </conditionalFormatting>
  <conditionalFormatting sqref="I72:U72">
    <cfRule type="expression" dxfId="1568" priority="1571">
      <formula>$I$72="Not-US"</formula>
    </cfRule>
  </conditionalFormatting>
  <conditionalFormatting sqref="I72:U72">
    <cfRule type="expression" dxfId="1567" priority="1566">
      <formula>$I$72="Issue"</formula>
    </cfRule>
    <cfRule type="expression" dxfId="1566" priority="1568">
      <formula>$I$72="TS"</formula>
    </cfRule>
    <cfRule type="expression" dxfId="1565" priority="1570">
      <formula>$I$72="Spike"</formula>
    </cfRule>
  </conditionalFormatting>
  <conditionalFormatting sqref="L72">
    <cfRule type="expression" dxfId="1564" priority="1565">
      <formula>$L$72="1"</formula>
    </cfRule>
  </conditionalFormatting>
  <conditionalFormatting sqref="L72">
    <cfRule type="expression" dxfId="1563" priority="1564">
      <formula>$L$72="2"</formula>
    </cfRule>
  </conditionalFormatting>
  <conditionalFormatting sqref="L72">
    <cfRule type="expression" dxfId="1562" priority="1563">
      <formula>$L$72="3"</formula>
    </cfRule>
  </conditionalFormatting>
  <conditionalFormatting sqref="L72">
    <cfRule type="expression" dxfId="1561" priority="1562">
      <formula>$L$72="4"</formula>
    </cfRule>
  </conditionalFormatting>
  <conditionalFormatting sqref="L72">
    <cfRule type="expression" dxfId="1560" priority="1561">
      <formula>$L$72="5"</formula>
    </cfRule>
  </conditionalFormatting>
  <conditionalFormatting sqref="I73:U73">
    <cfRule type="expression" dxfId="1559" priority="1560">
      <formula>$P$73="Not started"</formula>
    </cfRule>
  </conditionalFormatting>
  <conditionalFormatting sqref="I73:U73">
    <cfRule type="expression" dxfId="1558" priority="1559">
      <formula>$P$73="In progress"</formula>
    </cfRule>
  </conditionalFormatting>
  <conditionalFormatting sqref="I73:U73">
    <cfRule type="expression" dxfId="1557" priority="1558">
      <formula>$P$73="Closed"</formula>
    </cfRule>
  </conditionalFormatting>
  <conditionalFormatting sqref="I73:U73">
    <cfRule type="expression" dxfId="1556" priority="1557">
      <formula>$P$73="Canceled"</formula>
    </cfRule>
  </conditionalFormatting>
  <conditionalFormatting sqref="I73:U73">
    <cfRule type="expression" dxfId="1555" priority="1547">
      <formula>$I$73="Epic"</formula>
    </cfRule>
    <cfRule type="expression" dxfId="1554" priority="1549">
      <formula>$I$73="Deployment Story"</formula>
    </cfRule>
    <cfRule type="expression" dxfId="1553" priority="1556">
      <formula>$P$73="Suspended"</formula>
    </cfRule>
  </conditionalFormatting>
  <conditionalFormatting sqref="I73:U73">
    <cfRule type="expression" dxfId="1552" priority="1555">
      <formula>$P$73="Applied"</formula>
    </cfRule>
  </conditionalFormatting>
  <conditionalFormatting sqref="I73:U73">
    <cfRule type="expression" dxfId="1551" priority="1554">
      <formula>$P$73="N/A"</formula>
    </cfRule>
  </conditionalFormatting>
  <conditionalFormatting sqref="I73:U73">
    <cfRule type="expression" dxfId="1550" priority="1553">
      <formula>$P$73=""</formula>
    </cfRule>
  </conditionalFormatting>
  <conditionalFormatting sqref="I73:U73">
    <cfRule type="expression" dxfId="1549" priority="1552">
      <formula>$I$73="US"</formula>
    </cfRule>
  </conditionalFormatting>
  <conditionalFormatting sqref="I73:U73">
    <cfRule type="expression" dxfId="1548" priority="1551">
      <formula>$I$73="Not-US"</formula>
    </cfRule>
  </conditionalFormatting>
  <conditionalFormatting sqref="I73:U73">
    <cfRule type="expression" dxfId="1547" priority="1546">
      <formula>$I$73="Issue"</formula>
    </cfRule>
    <cfRule type="expression" dxfId="1546" priority="1548">
      <formula>$I$73="TS"</formula>
    </cfRule>
    <cfRule type="expression" dxfId="1545" priority="1550">
      <formula>$I$73="Spike"</formula>
    </cfRule>
  </conditionalFormatting>
  <conditionalFormatting sqref="L73">
    <cfRule type="expression" dxfId="1544" priority="1545">
      <formula>$L$73="1"</formula>
    </cfRule>
  </conditionalFormatting>
  <conditionalFormatting sqref="L73">
    <cfRule type="expression" dxfId="1543" priority="1544">
      <formula>$L$73="2"</formula>
    </cfRule>
  </conditionalFormatting>
  <conditionalFormatting sqref="L73">
    <cfRule type="expression" dxfId="1542" priority="1543">
      <formula>$L$73="3"</formula>
    </cfRule>
  </conditionalFormatting>
  <conditionalFormatting sqref="L73">
    <cfRule type="expression" dxfId="1541" priority="1542">
      <formula>$L$73="4"</formula>
    </cfRule>
  </conditionalFormatting>
  <conditionalFormatting sqref="L73">
    <cfRule type="expression" dxfId="1540" priority="1541">
      <formula>$L$73="5"</formula>
    </cfRule>
  </conditionalFormatting>
  <conditionalFormatting sqref="I74:U74">
    <cfRule type="expression" dxfId="1539" priority="1540">
      <formula>$P$74="Not started"</formula>
    </cfRule>
  </conditionalFormatting>
  <conditionalFormatting sqref="I74:U74">
    <cfRule type="expression" dxfId="1538" priority="1539">
      <formula>$P$74="In progress"</formula>
    </cfRule>
  </conditionalFormatting>
  <conditionalFormatting sqref="I74:U74">
    <cfRule type="expression" dxfId="1537" priority="1538">
      <formula>$P$74="Closed"</formula>
    </cfRule>
  </conditionalFormatting>
  <conditionalFormatting sqref="I74:U74">
    <cfRule type="expression" dxfId="1536" priority="1537">
      <formula>$P$74="Canceled"</formula>
    </cfRule>
  </conditionalFormatting>
  <conditionalFormatting sqref="I74:U74">
    <cfRule type="expression" dxfId="1535" priority="1527">
      <formula>$I$74="Epic"</formula>
    </cfRule>
    <cfRule type="expression" dxfId="1534" priority="1529">
      <formula>$I$74="Deployment Story"</formula>
    </cfRule>
    <cfRule type="expression" dxfId="1533" priority="1536">
      <formula>$P$74="Suspended"</formula>
    </cfRule>
  </conditionalFormatting>
  <conditionalFormatting sqref="I74:U74">
    <cfRule type="expression" dxfId="1532" priority="1535">
      <formula>$P$74="Applied"</formula>
    </cfRule>
  </conditionalFormatting>
  <conditionalFormatting sqref="I74:U74">
    <cfRule type="expression" dxfId="1531" priority="1534">
      <formula>$P$74="N/A"</formula>
    </cfRule>
  </conditionalFormatting>
  <conditionalFormatting sqref="I74:U74">
    <cfRule type="expression" dxfId="1530" priority="1533">
      <formula>$P$74=""</formula>
    </cfRule>
  </conditionalFormatting>
  <conditionalFormatting sqref="I74:U74">
    <cfRule type="expression" dxfId="1529" priority="1532">
      <formula>$I$74="US"</formula>
    </cfRule>
  </conditionalFormatting>
  <conditionalFormatting sqref="I74:U74">
    <cfRule type="expression" dxfId="1528" priority="1531">
      <formula>$I$74="Not-US"</formula>
    </cfRule>
  </conditionalFormatting>
  <conditionalFormatting sqref="I74:U74">
    <cfRule type="expression" dxfId="1527" priority="1526">
      <formula>$I$74="Issue"</formula>
    </cfRule>
    <cfRule type="expression" dxfId="1526" priority="1528">
      <formula>$I$74="TS"</formula>
    </cfRule>
    <cfRule type="expression" dxfId="1525" priority="1530">
      <formula>$I$74="Spike"</formula>
    </cfRule>
  </conditionalFormatting>
  <conditionalFormatting sqref="L74">
    <cfRule type="expression" dxfId="1524" priority="1525">
      <formula>$L$74="1"</formula>
    </cfRule>
  </conditionalFormatting>
  <conditionalFormatting sqref="L74">
    <cfRule type="expression" dxfId="1523" priority="1524">
      <formula>$L$74="2"</formula>
    </cfRule>
  </conditionalFormatting>
  <conditionalFormatting sqref="L74">
    <cfRule type="expression" dxfId="1522" priority="1523">
      <formula>$L$74="3"</formula>
    </cfRule>
  </conditionalFormatting>
  <conditionalFormatting sqref="L74">
    <cfRule type="expression" dxfId="1521" priority="1522">
      <formula>$L$74="4"</formula>
    </cfRule>
  </conditionalFormatting>
  <conditionalFormatting sqref="L74">
    <cfRule type="expression" dxfId="1520" priority="1521">
      <formula>$L$74="5"</formula>
    </cfRule>
  </conditionalFormatting>
  <conditionalFormatting sqref="I75:U75">
    <cfRule type="expression" dxfId="1519" priority="1520">
      <formula>$P$75="Not started"</formula>
    </cfRule>
  </conditionalFormatting>
  <conditionalFormatting sqref="I75:U75">
    <cfRule type="expression" dxfId="1518" priority="1519">
      <formula>$P$75="In progress"</formula>
    </cfRule>
  </conditionalFormatting>
  <conditionalFormatting sqref="I75:U75">
    <cfRule type="expression" dxfId="1517" priority="1518">
      <formula>$P$75="Closed"</formula>
    </cfRule>
  </conditionalFormatting>
  <conditionalFormatting sqref="I75:U75">
    <cfRule type="expression" dxfId="1516" priority="1517">
      <formula>$P$75="Canceled"</formula>
    </cfRule>
  </conditionalFormatting>
  <conditionalFormatting sqref="I75:U75">
    <cfRule type="expression" dxfId="1515" priority="1507">
      <formula>$I$75="Epic"</formula>
    </cfRule>
    <cfRule type="expression" dxfId="1514" priority="1509">
      <formula>$I$75="Deployment Story"</formula>
    </cfRule>
    <cfRule type="expression" dxfId="1513" priority="1516">
      <formula>$P$75="Suspended"</formula>
    </cfRule>
  </conditionalFormatting>
  <conditionalFormatting sqref="I75:U75">
    <cfRule type="expression" dxfId="1512" priority="1515">
      <formula>$P$75="Applied"</formula>
    </cfRule>
  </conditionalFormatting>
  <conditionalFormatting sqref="I75:U75">
    <cfRule type="expression" dxfId="1511" priority="1514">
      <formula>$P$75="N/A"</formula>
    </cfRule>
  </conditionalFormatting>
  <conditionalFormatting sqref="I75:U75">
    <cfRule type="expression" dxfId="1510" priority="1513">
      <formula>$P$75=""</formula>
    </cfRule>
  </conditionalFormatting>
  <conditionalFormatting sqref="I75:U75">
    <cfRule type="expression" dxfId="1509" priority="1512">
      <formula>$I$75="US"</formula>
    </cfRule>
  </conditionalFormatting>
  <conditionalFormatting sqref="I75:U75">
    <cfRule type="expression" dxfId="1508" priority="1511">
      <formula>$I$75="Not-US"</formula>
    </cfRule>
  </conditionalFormatting>
  <conditionalFormatting sqref="I75:U75">
    <cfRule type="expression" dxfId="1507" priority="1506">
      <formula>$I$75="Issue"</formula>
    </cfRule>
    <cfRule type="expression" dxfId="1506" priority="1508">
      <formula>$I$75="TS"</formula>
    </cfRule>
    <cfRule type="expression" dxfId="1505" priority="1510">
      <formula>$I$75="Spike"</formula>
    </cfRule>
  </conditionalFormatting>
  <conditionalFormatting sqref="L75">
    <cfRule type="expression" dxfId="1504" priority="1505">
      <formula>$L$75="1"</formula>
    </cfRule>
  </conditionalFormatting>
  <conditionalFormatting sqref="L75">
    <cfRule type="expression" dxfId="1503" priority="1504">
      <formula>$L$75="2"</formula>
    </cfRule>
  </conditionalFormatting>
  <conditionalFormatting sqref="L75">
    <cfRule type="expression" dxfId="1502" priority="1503">
      <formula>$L$75="3"</formula>
    </cfRule>
  </conditionalFormatting>
  <conditionalFormatting sqref="L75">
    <cfRule type="expression" dxfId="1501" priority="1502">
      <formula>$L$75="4"</formula>
    </cfRule>
  </conditionalFormatting>
  <conditionalFormatting sqref="L75">
    <cfRule type="expression" dxfId="1500" priority="1501">
      <formula>$L$75="5"</formula>
    </cfRule>
  </conditionalFormatting>
  <conditionalFormatting sqref="I76:U76">
    <cfRule type="expression" dxfId="1499" priority="1500">
      <formula>$P$76="Not started"</formula>
    </cfRule>
  </conditionalFormatting>
  <conditionalFormatting sqref="I76:U76">
    <cfRule type="expression" dxfId="1498" priority="1499">
      <formula>$P$76="In progress"</formula>
    </cfRule>
  </conditionalFormatting>
  <conditionalFormatting sqref="I76:U76">
    <cfRule type="expression" dxfId="1497" priority="1498">
      <formula>$P$76="Closed"</formula>
    </cfRule>
  </conditionalFormatting>
  <conditionalFormatting sqref="I76:U76">
    <cfRule type="expression" dxfId="1496" priority="1497">
      <formula>$P$76="Canceled"</formula>
    </cfRule>
  </conditionalFormatting>
  <conditionalFormatting sqref="I76:U76">
    <cfRule type="expression" dxfId="1495" priority="1487">
      <formula>$I$76="Epic"</formula>
    </cfRule>
    <cfRule type="expression" dxfId="1494" priority="1489">
      <formula>$I$76="Deployment Story"</formula>
    </cfRule>
    <cfRule type="expression" dxfId="1493" priority="1496">
      <formula>$P$76="Suspended"</formula>
    </cfRule>
  </conditionalFormatting>
  <conditionalFormatting sqref="I76:U76">
    <cfRule type="expression" dxfId="1492" priority="1495">
      <formula>$P$76="Applied"</formula>
    </cfRule>
  </conditionalFormatting>
  <conditionalFormatting sqref="I76:U76">
    <cfRule type="expression" dxfId="1491" priority="1494">
      <formula>$P$76="N/A"</formula>
    </cfRule>
  </conditionalFormatting>
  <conditionalFormatting sqref="I76:U76">
    <cfRule type="expression" dxfId="1490" priority="1493">
      <formula>$P$76=""</formula>
    </cfRule>
  </conditionalFormatting>
  <conditionalFormatting sqref="I76:U76">
    <cfRule type="expression" dxfId="1489" priority="1492">
      <formula>$I$76="US"</formula>
    </cfRule>
  </conditionalFormatting>
  <conditionalFormatting sqref="I76:U76">
    <cfRule type="expression" dxfId="1488" priority="1491">
      <formula>$I$76="Not-US"</formula>
    </cfRule>
  </conditionalFormatting>
  <conditionalFormatting sqref="I76:U76">
    <cfRule type="expression" dxfId="1487" priority="1486">
      <formula>$I$76="Issue"</formula>
    </cfRule>
    <cfRule type="expression" dxfId="1486" priority="1488">
      <formula>$I$76="TS"</formula>
    </cfRule>
    <cfRule type="expression" dxfId="1485" priority="1490">
      <formula>$I$76="Spike"</formula>
    </cfRule>
  </conditionalFormatting>
  <conditionalFormatting sqref="L76">
    <cfRule type="expression" dxfId="1484" priority="1485">
      <formula>$L$76="1"</formula>
    </cfRule>
  </conditionalFormatting>
  <conditionalFormatting sqref="L76">
    <cfRule type="expression" dxfId="1483" priority="1484">
      <formula>$L$76="2"</formula>
    </cfRule>
  </conditionalFormatting>
  <conditionalFormatting sqref="L76">
    <cfRule type="expression" dxfId="1482" priority="1483">
      <formula>$L$76="3"</formula>
    </cfRule>
  </conditionalFormatting>
  <conditionalFormatting sqref="L76">
    <cfRule type="expression" dxfId="1481" priority="1482">
      <formula>$L$76="4"</formula>
    </cfRule>
  </conditionalFormatting>
  <conditionalFormatting sqref="L76">
    <cfRule type="expression" dxfId="1480" priority="1481">
      <formula>$L$76="5"</formula>
    </cfRule>
  </conditionalFormatting>
  <conditionalFormatting sqref="I77:U77">
    <cfRule type="expression" dxfId="1479" priority="1480">
      <formula>$P$77="Not started"</formula>
    </cfRule>
  </conditionalFormatting>
  <conditionalFormatting sqref="I77:U77">
    <cfRule type="expression" dxfId="1478" priority="1479">
      <formula>$P$77="In progress"</formula>
    </cfRule>
  </conditionalFormatting>
  <conditionalFormatting sqref="I77:U77">
    <cfRule type="expression" dxfId="1477" priority="1478">
      <formula>$P$77="Closed"</formula>
    </cfRule>
  </conditionalFormatting>
  <conditionalFormatting sqref="I77:U77">
    <cfRule type="expression" dxfId="1476" priority="1477">
      <formula>$P$77="Canceled"</formula>
    </cfRule>
  </conditionalFormatting>
  <conditionalFormatting sqref="I77:U77">
    <cfRule type="expression" dxfId="1475" priority="1467">
      <formula>$I$77="Epic"</formula>
    </cfRule>
    <cfRule type="expression" dxfId="1474" priority="1469">
      <formula>$I$77="Deployment Story"</formula>
    </cfRule>
    <cfRule type="expression" dxfId="1473" priority="1476">
      <formula>$P$77="Suspended"</formula>
    </cfRule>
  </conditionalFormatting>
  <conditionalFormatting sqref="I77:U77">
    <cfRule type="expression" dxfId="1472" priority="1475">
      <formula>$P$77="Applied"</formula>
    </cfRule>
  </conditionalFormatting>
  <conditionalFormatting sqref="I77:U77">
    <cfRule type="expression" dxfId="1471" priority="1474">
      <formula>$P$77="N/A"</formula>
    </cfRule>
  </conditionalFormatting>
  <conditionalFormatting sqref="I77:U77">
    <cfRule type="expression" dxfId="1470" priority="1473">
      <formula>$P$77=""</formula>
    </cfRule>
  </conditionalFormatting>
  <conditionalFormatting sqref="I77:U77">
    <cfRule type="expression" dxfId="1469" priority="1472">
      <formula>$I$77="US"</formula>
    </cfRule>
  </conditionalFormatting>
  <conditionalFormatting sqref="I77:U77">
    <cfRule type="expression" dxfId="1468" priority="1471">
      <formula>$I$77="Not-US"</formula>
    </cfRule>
  </conditionalFormatting>
  <conditionalFormatting sqref="I77:U77">
    <cfRule type="expression" dxfId="1467" priority="1466">
      <formula>$I$77="Issue"</formula>
    </cfRule>
    <cfRule type="expression" dxfId="1466" priority="1468">
      <formula>$I$77="TS"</formula>
    </cfRule>
    <cfRule type="expression" dxfId="1465" priority="1470">
      <formula>$I$77="Spike"</formula>
    </cfRule>
  </conditionalFormatting>
  <conditionalFormatting sqref="L77">
    <cfRule type="expression" dxfId="1464" priority="1465">
      <formula>$L$77="1"</formula>
    </cfRule>
  </conditionalFormatting>
  <conditionalFormatting sqref="L77">
    <cfRule type="expression" dxfId="1463" priority="1464">
      <formula>$L$77="2"</formula>
    </cfRule>
  </conditionalFormatting>
  <conditionalFormatting sqref="L77">
    <cfRule type="expression" dxfId="1462" priority="1463">
      <formula>$L$77="3"</formula>
    </cfRule>
  </conditionalFormatting>
  <conditionalFormatting sqref="L77">
    <cfRule type="expression" dxfId="1461" priority="1462">
      <formula>$L$77="4"</formula>
    </cfRule>
  </conditionalFormatting>
  <conditionalFormatting sqref="L77">
    <cfRule type="expression" dxfId="1460" priority="1461">
      <formula>$L$77="5"</formula>
    </cfRule>
  </conditionalFormatting>
  <conditionalFormatting sqref="I78:U78">
    <cfRule type="expression" dxfId="1459" priority="1460">
      <formula>$P$78="Not started"</formula>
    </cfRule>
  </conditionalFormatting>
  <conditionalFormatting sqref="I78:U78">
    <cfRule type="expression" dxfId="1458" priority="1459">
      <formula>$P$78="In progress"</formula>
    </cfRule>
  </conditionalFormatting>
  <conditionalFormatting sqref="I78:U78">
    <cfRule type="expression" dxfId="1457" priority="1458">
      <formula>$P$78="Closed"</formula>
    </cfRule>
  </conditionalFormatting>
  <conditionalFormatting sqref="I78:U78">
    <cfRule type="expression" dxfId="1456" priority="1457">
      <formula>$P$78="Canceled"</formula>
    </cfRule>
  </conditionalFormatting>
  <conditionalFormatting sqref="I78:U78">
    <cfRule type="expression" dxfId="1455" priority="1456">
      <formula>$P$78="Suspended"</formula>
    </cfRule>
  </conditionalFormatting>
  <conditionalFormatting sqref="I78:U78">
    <cfRule type="expression" dxfId="1454" priority="1455">
      <formula>$P$78="Applied"</formula>
    </cfRule>
  </conditionalFormatting>
  <conditionalFormatting sqref="I78:U78">
    <cfRule type="expression" dxfId="1453" priority="1454">
      <formula>$P$78="N/A"</formula>
    </cfRule>
  </conditionalFormatting>
  <conditionalFormatting sqref="I78:U78">
    <cfRule type="expression" dxfId="1452" priority="1453">
      <formula>$P$78=""</formula>
    </cfRule>
  </conditionalFormatting>
  <conditionalFormatting sqref="I78:U78">
    <cfRule type="expression" dxfId="1451" priority="1452">
      <formula>$I$78="US"</formula>
    </cfRule>
  </conditionalFormatting>
  <conditionalFormatting sqref="I78:U78">
    <cfRule type="expression" dxfId="1450" priority="1451">
      <formula>$I$78="Not-US"</formula>
    </cfRule>
  </conditionalFormatting>
  <conditionalFormatting sqref="I78:U78">
    <cfRule type="expression" dxfId="1449" priority="1450">
      <formula>$I$78="Spike"</formula>
    </cfRule>
  </conditionalFormatting>
  <conditionalFormatting sqref="I78:U78">
    <cfRule type="expression" dxfId="1448" priority="1449">
      <formula>$I$78="Deployment Story"</formula>
    </cfRule>
  </conditionalFormatting>
  <conditionalFormatting sqref="I78:U78">
    <cfRule type="expression" dxfId="1447" priority="1448">
      <formula>$I$78="TS"</formula>
    </cfRule>
  </conditionalFormatting>
  <conditionalFormatting sqref="I78:U78">
    <cfRule type="expression" dxfId="1446" priority="1447">
      <formula>$I$78="Epic"</formula>
    </cfRule>
  </conditionalFormatting>
  <conditionalFormatting sqref="I78:U78">
    <cfRule type="expression" dxfId="1445" priority="1446">
      <formula>$I$78="Issue"</formula>
    </cfRule>
  </conditionalFormatting>
  <conditionalFormatting sqref="L78">
    <cfRule type="expression" dxfId="1444" priority="1445">
      <formula>$L$78="1"</formula>
    </cfRule>
  </conditionalFormatting>
  <conditionalFormatting sqref="L78">
    <cfRule type="expression" dxfId="1443" priority="1444">
      <formula>$L$78="2"</formula>
    </cfRule>
  </conditionalFormatting>
  <conditionalFormatting sqref="L78">
    <cfRule type="expression" dxfId="1442" priority="1443">
      <formula>$L$78="3"</formula>
    </cfRule>
  </conditionalFormatting>
  <conditionalFormatting sqref="L78">
    <cfRule type="expression" dxfId="1441" priority="1442">
      <formula>$L$78="4"</formula>
    </cfRule>
  </conditionalFormatting>
  <conditionalFormatting sqref="L78">
    <cfRule type="expression" dxfId="1440" priority="1441">
      <formula>$L$78="5"</formula>
    </cfRule>
  </conditionalFormatting>
  <conditionalFormatting sqref="I79:U79">
    <cfRule type="expression" dxfId="1439" priority="1440">
      <formula>$P$79="Not started"</formula>
    </cfRule>
  </conditionalFormatting>
  <conditionalFormatting sqref="I79:U79">
    <cfRule type="expression" dxfId="1438" priority="1439">
      <formula>$P$79="In progress"</formula>
    </cfRule>
  </conditionalFormatting>
  <conditionalFormatting sqref="I79:U79">
    <cfRule type="expression" dxfId="1437" priority="1438">
      <formula>$P$79="Closed"</formula>
    </cfRule>
  </conditionalFormatting>
  <conditionalFormatting sqref="I79:U79">
    <cfRule type="expression" dxfId="1436" priority="1437">
      <formula>$P$79="Canceled"</formula>
    </cfRule>
  </conditionalFormatting>
  <conditionalFormatting sqref="I79:U79">
    <cfRule type="expression" dxfId="1435" priority="1427">
      <formula>$I$79="Epic"</formula>
    </cfRule>
    <cfRule type="expression" dxfId="1434" priority="1429">
      <formula>$I$79="Deployment Story"</formula>
    </cfRule>
    <cfRule type="expression" dxfId="1433" priority="1436">
      <formula>$P$79="Suspended"</formula>
    </cfRule>
  </conditionalFormatting>
  <conditionalFormatting sqref="I79:U79">
    <cfRule type="expression" dxfId="1432" priority="1435">
      <formula>$P$79="Applied"</formula>
    </cfRule>
  </conditionalFormatting>
  <conditionalFormatting sqref="I79:U79">
    <cfRule type="expression" dxfId="1431" priority="1434">
      <formula>$P$79="N/A"</formula>
    </cfRule>
  </conditionalFormatting>
  <conditionalFormatting sqref="I79:U79">
    <cfRule type="expression" dxfId="1430" priority="1433">
      <formula>$P$79=""</formula>
    </cfRule>
  </conditionalFormatting>
  <conditionalFormatting sqref="I79:U79">
    <cfRule type="expression" dxfId="1429" priority="1432">
      <formula>$I$79="US"</formula>
    </cfRule>
  </conditionalFormatting>
  <conditionalFormatting sqref="I79:U79">
    <cfRule type="expression" dxfId="1428" priority="1431">
      <formula>$I$79="Not-US"</formula>
    </cfRule>
  </conditionalFormatting>
  <conditionalFormatting sqref="I79:U79">
    <cfRule type="expression" dxfId="1427" priority="1426">
      <formula>$I$79="Issue"</formula>
    </cfRule>
    <cfRule type="expression" dxfId="1426" priority="1428">
      <formula>$I$79="TS"</formula>
    </cfRule>
    <cfRule type="expression" dxfId="1425" priority="1430">
      <formula>$I$79="Spike"</formula>
    </cfRule>
  </conditionalFormatting>
  <conditionalFormatting sqref="L79">
    <cfRule type="expression" dxfId="1424" priority="1425">
      <formula>$L$79="1"</formula>
    </cfRule>
  </conditionalFormatting>
  <conditionalFormatting sqref="L79">
    <cfRule type="expression" dxfId="1423" priority="1424">
      <formula>$L$79="2"</formula>
    </cfRule>
  </conditionalFormatting>
  <conditionalFormatting sqref="L79">
    <cfRule type="expression" dxfId="1422" priority="1423">
      <formula>$L$79="3"</formula>
    </cfRule>
  </conditionalFormatting>
  <conditionalFormatting sqref="L79">
    <cfRule type="expression" dxfId="1421" priority="1422">
      <formula>$L$79="4"</formula>
    </cfRule>
  </conditionalFormatting>
  <conditionalFormatting sqref="L79">
    <cfRule type="expression" dxfId="1420" priority="1421">
      <formula>$L$79="5"</formula>
    </cfRule>
  </conditionalFormatting>
  <conditionalFormatting sqref="I80:U80">
    <cfRule type="expression" dxfId="1419" priority="1420">
      <formula>$P$80="Not started"</formula>
    </cfRule>
  </conditionalFormatting>
  <conditionalFormatting sqref="I80:U80">
    <cfRule type="expression" dxfId="1418" priority="1419">
      <formula>$P$80="In progress"</formula>
    </cfRule>
  </conditionalFormatting>
  <conditionalFormatting sqref="I80:U80">
    <cfRule type="expression" dxfId="1417" priority="1418">
      <formula>$P$80="Closed"</formula>
    </cfRule>
  </conditionalFormatting>
  <conditionalFormatting sqref="I80:U80">
    <cfRule type="expression" dxfId="1416" priority="1417">
      <formula>$P$80="Canceled"</formula>
    </cfRule>
  </conditionalFormatting>
  <conditionalFormatting sqref="I80:U80">
    <cfRule type="expression" dxfId="1415" priority="1407">
      <formula>$I$80="Epic"</formula>
    </cfRule>
    <cfRule type="expression" dxfId="1414" priority="1409">
      <formula>$I$80="Deployment Story"</formula>
    </cfRule>
    <cfRule type="expression" dxfId="1413" priority="1416">
      <formula>$P$80="Suspended"</formula>
    </cfRule>
  </conditionalFormatting>
  <conditionalFormatting sqref="I80:U80">
    <cfRule type="expression" dxfId="1412" priority="1415">
      <formula>$P$80="Applied"</formula>
    </cfRule>
  </conditionalFormatting>
  <conditionalFormatting sqref="I80:U80">
    <cfRule type="expression" dxfId="1411" priority="1414">
      <formula>$P$80="N/A"</formula>
    </cfRule>
  </conditionalFormatting>
  <conditionalFormatting sqref="I80:U80">
    <cfRule type="expression" dxfId="1410" priority="1413">
      <formula>$P$80=""</formula>
    </cfRule>
  </conditionalFormatting>
  <conditionalFormatting sqref="I80:U80">
    <cfRule type="expression" dxfId="1409" priority="1412">
      <formula>$I$80="US"</formula>
    </cfRule>
  </conditionalFormatting>
  <conditionalFormatting sqref="I80:U80">
    <cfRule type="expression" dxfId="1408" priority="1411">
      <formula>$I$80="Not-US"</formula>
    </cfRule>
  </conditionalFormatting>
  <conditionalFormatting sqref="I80:U80">
    <cfRule type="expression" dxfId="1407" priority="1406">
      <formula>$I$80="Issue"</formula>
    </cfRule>
    <cfRule type="expression" dxfId="1406" priority="1408">
      <formula>$I$80="TS"</formula>
    </cfRule>
    <cfRule type="expression" dxfId="1405" priority="1410">
      <formula>$I$80="Spike"</formula>
    </cfRule>
  </conditionalFormatting>
  <conditionalFormatting sqref="L80">
    <cfRule type="expression" dxfId="1404" priority="1405">
      <formula>$L$80="1"</formula>
    </cfRule>
  </conditionalFormatting>
  <conditionalFormatting sqref="L80">
    <cfRule type="expression" dxfId="1403" priority="1404">
      <formula>$L$80="2"</formula>
    </cfRule>
  </conditionalFormatting>
  <conditionalFormatting sqref="L80">
    <cfRule type="expression" dxfId="1402" priority="1403">
      <formula>$L$80="3"</formula>
    </cfRule>
  </conditionalFormatting>
  <conditionalFormatting sqref="L80">
    <cfRule type="expression" dxfId="1401" priority="1402">
      <formula>$L$80="4"</formula>
    </cfRule>
  </conditionalFormatting>
  <conditionalFormatting sqref="L80">
    <cfRule type="expression" dxfId="1400" priority="1401">
      <formula>$L$80="5"</formula>
    </cfRule>
  </conditionalFormatting>
  <conditionalFormatting sqref="I81:U81">
    <cfRule type="expression" dxfId="1399" priority="1400">
      <formula>$P$81="Not started"</formula>
    </cfRule>
  </conditionalFormatting>
  <conditionalFormatting sqref="I81:U81">
    <cfRule type="expression" dxfId="1398" priority="1399">
      <formula>$P$81="In progress"</formula>
    </cfRule>
  </conditionalFormatting>
  <conditionalFormatting sqref="I81:U81">
    <cfRule type="expression" dxfId="1397" priority="1398">
      <formula>$P$81="Closed"</formula>
    </cfRule>
  </conditionalFormatting>
  <conditionalFormatting sqref="I81:U81">
    <cfRule type="expression" dxfId="1396" priority="1397">
      <formula>$P$81="Canceled"</formula>
    </cfRule>
  </conditionalFormatting>
  <conditionalFormatting sqref="I81:U81">
    <cfRule type="expression" dxfId="1395" priority="1387">
      <formula>$I$81="Epic"</formula>
    </cfRule>
    <cfRule type="expression" dxfId="1394" priority="1389">
      <formula>$I$81="Deployment Story"</formula>
    </cfRule>
    <cfRule type="expression" dxfId="1393" priority="1396">
      <formula>$P$81="Suspended"</formula>
    </cfRule>
  </conditionalFormatting>
  <conditionalFormatting sqref="I81:U81">
    <cfRule type="expression" dxfId="1392" priority="1395">
      <formula>$P$81="Applied"</formula>
    </cfRule>
  </conditionalFormatting>
  <conditionalFormatting sqref="I81:U81">
    <cfRule type="expression" dxfId="1391" priority="1394">
      <formula>$P$81="N/A"</formula>
    </cfRule>
  </conditionalFormatting>
  <conditionalFormatting sqref="I81:U81">
    <cfRule type="expression" dxfId="1390" priority="1393">
      <formula>$P$81=""</formula>
    </cfRule>
  </conditionalFormatting>
  <conditionalFormatting sqref="I81:U81">
    <cfRule type="expression" dxfId="1389" priority="1392">
      <formula>$I$81="US"</formula>
    </cfRule>
  </conditionalFormatting>
  <conditionalFormatting sqref="I81:U81">
    <cfRule type="expression" dxfId="1388" priority="1391">
      <formula>$I$81="Not-US"</formula>
    </cfRule>
  </conditionalFormatting>
  <conditionalFormatting sqref="I81:U81">
    <cfRule type="expression" dxfId="1387" priority="1386">
      <formula>$I$81="Issue"</formula>
    </cfRule>
    <cfRule type="expression" dxfId="1386" priority="1388">
      <formula>$I$81="TS"</formula>
    </cfRule>
    <cfRule type="expression" dxfId="1385" priority="1390">
      <formula>$I$81="Spike"</formula>
    </cfRule>
  </conditionalFormatting>
  <conditionalFormatting sqref="L81">
    <cfRule type="expression" dxfId="1384" priority="1385">
      <formula>$L$81="1"</formula>
    </cfRule>
  </conditionalFormatting>
  <conditionalFormatting sqref="L81">
    <cfRule type="expression" dxfId="1383" priority="1384">
      <formula>$L$81="2"</formula>
    </cfRule>
  </conditionalFormatting>
  <conditionalFormatting sqref="L81">
    <cfRule type="expression" dxfId="1382" priority="1383">
      <formula>$L$81="3"</formula>
    </cfRule>
  </conditionalFormatting>
  <conditionalFormatting sqref="L81">
    <cfRule type="expression" dxfId="1381" priority="1382">
      <formula>$L$81="4"</formula>
    </cfRule>
  </conditionalFormatting>
  <conditionalFormatting sqref="L81">
    <cfRule type="expression" dxfId="1380" priority="1381">
      <formula>$L$81="5"</formula>
    </cfRule>
  </conditionalFormatting>
  <conditionalFormatting sqref="I82:U82">
    <cfRule type="expression" dxfId="1379" priority="1380">
      <formula>$P$82="Not started"</formula>
    </cfRule>
  </conditionalFormatting>
  <conditionalFormatting sqref="I82:U82">
    <cfRule type="expression" dxfId="1378" priority="1379">
      <formula>$P$82="In progress"</formula>
    </cfRule>
  </conditionalFormatting>
  <conditionalFormatting sqref="I82:U82">
    <cfRule type="expression" dxfId="1377" priority="1378">
      <formula>$P$82="Closed"</formula>
    </cfRule>
  </conditionalFormatting>
  <conditionalFormatting sqref="I82:U82">
    <cfRule type="expression" dxfId="1376" priority="1377">
      <formula>$P$82="Canceled"</formula>
    </cfRule>
  </conditionalFormatting>
  <conditionalFormatting sqref="I82:U82">
    <cfRule type="expression" dxfId="1375" priority="1367">
      <formula>$I$82="Epic"</formula>
    </cfRule>
    <cfRule type="expression" dxfId="1374" priority="1369">
      <formula>$I$82="Deployment Story"</formula>
    </cfRule>
    <cfRule type="expression" dxfId="1373" priority="1376">
      <formula>$P$82="Suspended"</formula>
    </cfRule>
  </conditionalFormatting>
  <conditionalFormatting sqref="I82:U82">
    <cfRule type="expression" dxfId="1372" priority="1375">
      <formula>$P$82="Applied"</formula>
    </cfRule>
  </conditionalFormatting>
  <conditionalFormatting sqref="I82:U82">
    <cfRule type="expression" dxfId="1371" priority="1374">
      <formula>$P$82="N/A"</formula>
    </cfRule>
  </conditionalFormatting>
  <conditionalFormatting sqref="I82:U82">
    <cfRule type="expression" dxfId="1370" priority="1373">
      <formula>$P$82=""</formula>
    </cfRule>
  </conditionalFormatting>
  <conditionalFormatting sqref="I82:U82">
    <cfRule type="expression" dxfId="1369" priority="1372">
      <formula>$I$82="US"</formula>
    </cfRule>
  </conditionalFormatting>
  <conditionalFormatting sqref="I82:U82">
    <cfRule type="expression" dxfId="1368" priority="1371">
      <formula>$I$82="Not-US"</formula>
    </cfRule>
  </conditionalFormatting>
  <conditionalFormatting sqref="I82:U82">
    <cfRule type="expression" dxfId="1367" priority="1366">
      <formula>$I$82="Issue"</formula>
    </cfRule>
    <cfRule type="expression" dxfId="1366" priority="1368">
      <formula>$I$82="TS"</formula>
    </cfRule>
    <cfRule type="expression" dxfId="1365" priority="1370">
      <formula>$I$82="Spike"</formula>
    </cfRule>
  </conditionalFormatting>
  <conditionalFormatting sqref="L82">
    <cfRule type="expression" dxfId="1364" priority="1365">
      <formula>$L$82="1"</formula>
    </cfRule>
  </conditionalFormatting>
  <conditionalFormatting sqref="L82">
    <cfRule type="expression" dxfId="1363" priority="1364">
      <formula>$L$82="2"</formula>
    </cfRule>
  </conditionalFormatting>
  <conditionalFormatting sqref="L82">
    <cfRule type="expression" dxfId="1362" priority="1363">
      <formula>$L$82="3"</formula>
    </cfRule>
  </conditionalFormatting>
  <conditionalFormatting sqref="L82">
    <cfRule type="expression" dxfId="1361" priority="1362">
      <formula>$L$82="4"</formula>
    </cfRule>
  </conditionalFormatting>
  <conditionalFormatting sqref="L82">
    <cfRule type="expression" dxfId="1360" priority="1361">
      <formula>$L$82="5"</formula>
    </cfRule>
  </conditionalFormatting>
  <conditionalFormatting sqref="I83:U83">
    <cfRule type="expression" dxfId="1359" priority="1360">
      <formula>$P$83="Not started"</formula>
    </cfRule>
  </conditionalFormatting>
  <conditionalFormatting sqref="I83:U83">
    <cfRule type="expression" dxfId="1358" priority="1359">
      <formula>$P$83="In progress"</formula>
    </cfRule>
  </conditionalFormatting>
  <conditionalFormatting sqref="I83:U83">
    <cfRule type="expression" dxfId="1357" priority="1358">
      <formula>$P$83="Closed"</formula>
    </cfRule>
  </conditionalFormatting>
  <conditionalFormatting sqref="I83:U83">
    <cfRule type="expression" dxfId="1356" priority="1357">
      <formula>$P$83="Canceled"</formula>
    </cfRule>
  </conditionalFormatting>
  <conditionalFormatting sqref="I83:U83">
    <cfRule type="expression" dxfId="1355" priority="1347">
      <formula>$I$83="Epic"</formula>
    </cfRule>
    <cfRule type="expression" dxfId="1354" priority="1349">
      <formula>$I$83="Deployment Story"</formula>
    </cfRule>
    <cfRule type="expression" dxfId="1353" priority="1356">
      <formula>$P$83="Suspended"</formula>
    </cfRule>
  </conditionalFormatting>
  <conditionalFormatting sqref="I83:U83">
    <cfRule type="expression" dxfId="1352" priority="1355">
      <formula>$P$83="Applied"</formula>
    </cfRule>
  </conditionalFormatting>
  <conditionalFormatting sqref="I83:U83">
    <cfRule type="expression" dxfId="1351" priority="1354">
      <formula>$P$83="N/A"</formula>
    </cfRule>
  </conditionalFormatting>
  <conditionalFormatting sqref="I83:U83">
    <cfRule type="expression" dxfId="1350" priority="1353">
      <formula>$P$83=""</formula>
    </cfRule>
  </conditionalFormatting>
  <conditionalFormatting sqref="I83:U83">
    <cfRule type="expression" dxfId="1349" priority="1352">
      <formula>$I$83="US"</formula>
    </cfRule>
  </conditionalFormatting>
  <conditionalFormatting sqref="I83:U83">
    <cfRule type="expression" dxfId="1348" priority="1351">
      <formula>$I$83="Not-US"</formula>
    </cfRule>
  </conditionalFormatting>
  <conditionalFormatting sqref="I83:U83">
    <cfRule type="expression" dxfId="1347" priority="1346">
      <formula>$I$83="Issue"</formula>
    </cfRule>
    <cfRule type="expression" dxfId="1346" priority="1348">
      <formula>$I$83="TS"</formula>
    </cfRule>
    <cfRule type="expression" dxfId="1345" priority="1350">
      <formula>$I$83="Spike"</formula>
    </cfRule>
  </conditionalFormatting>
  <conditionalFormatting sqref="L83">
    <cfRule type="expression" dxfId="1344" priority="1345">
      <formula>$L$83="1"</formula>
    </cfRule>
  </conditionalFormatting>
  <conditionalFormatting sqref="L83">
    <cfRule type="expression" dxfId="1343" priority="1344">
      <formula>$L$83="2"</formula>
    </cfRule>
  </conditionalFormatting>
  <conditionalFormatting sqref="L83">
    <cfRule type="expression" dxfId="1342" priority="1343">
      <formula>$L$83="3"</formula>
    </cfRule>
  </conditionalFormatting>
  <conditionalFormatting sqref="L83">
    <cfRule type="expression" dxfId="1341" priority="1342">
      <formula>$L$83="4"</formula>
    </cfRule>
  </conditionalFormatting>
  <conditionalFormatting sqref="L83">
    <cfRule type="expression" dxfId="1340" priority="1341">
      <formula>$L$83="5"</formula>
    </cfRule>
  </conditionalFormatting>
  <conditionalFormatting sqref="I84:U84">
    <cfRule type="expression" dxfId="1339" priority="1340">
      <formula>$P$84="Not started"</formula>
    </cfRule>
  </conditionalFormatting>
  <conditionalFormatting sqref="I84:U84">
    <cfRule type="expression" dxfId="1338" priority="1339">
      <formula>$P$84="In progress"</formula>
    </cfRule>
  </conditionalFormatting>
  <conditionalFormatting sqref="I84:U84">
    <cfRule type="expression" dxfId="1337" priority="1338">
      <formula>$P$84="Closed"</formula>
    </cfRule>
  </conditionalFormatting>
  <conditionalFormatting sqref="I84:U84">
    <cfRule type="expression" dxfId="1336" priority="1337">
      <formula>$P$84="Canceled"</formula>
    </cfRule>
  </conditionalFormatting>
  <conditionalFormatting sqref="I84:U84">
    <cfRule type="expression" dxfId="1335" priority="1327">
      <formula>$I$84="Epic"</formula>
    </cfRule>
    <cfRule type="expression" dxfId="1334" priority="1329">
      <formula>$I$84="Deployment Story"</formula>
    </cfRule>
    <cfRule type="expression" dxfId="1333" priority="1336">
      <formula>$P$84="Suspended"</formula>
    </cfRule>
  </conditionalFormatting>
  <conditionalFormatting sqref="I84:U84">
    <cfRule type="expression" dxfId="1332" priority="1335">
      <formula>$P$84="Applied"</formula>
    </cfRule>
  </conditionalFormatting>
  <conditionalFormatting sqref="I84:U84">
    <cfRule type="expression" dxfId="1331" priority="1334">
      <formula>$P$84="N/A"</formula>
    </cfRule>
  </conditionalFormatting>
  <conditionalFormatting sqref="I84:U84">
    <cfRule type="expression" dxfId="1330" priority="1333">
      <formula>$P$84=""</formula>
    </cfRule>
  </conditionalFormatting>
  <conditionalFormatting sqref="I84:U84">
    <cfRule type="expression" dxfId="1329" priority="1332">
      <formula>$I$84="US"</formula>
    </cfRule>
  </conditionalFormatting>
  <conditionalFormatting sqref="I84:U84">
    <cfRule type="expression" dxfId="1328" priority="1331">
      <formula>$I$84="Not-US"</formula>
    </cfRule>
  </conditionalFormatting>
  <conditionalFormatting sqref="I84:U84">
    <cfRule type="expression" dxfId="1327" priority="1326">
      <formula>$I$84="Issue"</formula>
    </cfRule>
    <cfRule type="expression" dxfId="1326" priority="1328">
      <formula>$I$84="TS"</formula>
    </cfRule>
    <cfRule type="expression" dxfId="1325" priority="1330">
      <formula>$I$84="Spike"</formula>
    </cfRule>
  </conditionalFormatting>
  <conditionalFormatting sqref="L84">
    <cfRule type="expression" dxfId="1324" priority="1325">
      <formula>$L$84="1"</formula>
    </cfRule>
  </conditionalFormatting>
  <conditionalFormatting sqref="L84">
    <cfRule type="expression" dxfId="1323" priority="1324">
      <formula>$L$84="2"</formula>
    </cfRule>
  </conditionalFormatting>
  <conditionalFormatting sqref="L84">
    <cfRule type="expression" dxfId="1322" priority="1323">
      <formula>$L$84="3"</formula>
    </cfRule>
  </conditionalFormatting>
  <conditionalFormatting sqref="L84">
    <cfRule type="expression" dxfId="1321" priority="1322">
      <formula>$L$84="4"</formula>
    </cfRule>
  </conditionalFormatting>
  <conditionalFormatting sqref="L84">
    <cfRule type="expression" dxfId="1320" priority="1321">
      <formula>$L$84="5"</formula>
    </cfRule>
  </conditionalFormatting>
  <conditionalFormatting sqref="I85:U85">
    <cfRule type="expression" dxfId="1319" priority="1320">
      <formula>$P$85="Not started"</formula>
    </cfRule>
  </conditionalFormatting>
  <conditionalFormatting sqref="I85:U85">
    <cfRule type="expression" dxfId="1318" priority="1319">
      <formula>$P$85="In progress"</formula>
    </cfRule>
  </conditionalFormatting>
  <conditionalFormatting sqref="I85:U85">
    <cfRule type="expression" dxfId="1317" priority="1318">
      <formula>$P$85="Closed"</formula>
    </cfRule>
  </conditionalFormatting>
  <conditionalFormatting sqref="I85:U85">
    <cfRule type="expression" dxfId="1316" priority="1317">
      <formula>$P$85="Canceled"</formula>
    </cfRule>
  </conditionalFormatting>
  <conditionalFormatting sqref="I85:U85">
    <cfRule type="expression" dxfId="1315" priority="1307">
      <formula>$I$85="Epic"</formula>
    </cfRule>
    <cfRule type="expression" dxfId="1314" priority="1309">
      <formula>$I$85="Deployment Story"</formula>
    </cfRule>
    <cfRule type="expression" dxfId="1313" priority="1316">
      <formula>$P$85="Suspended"</formula>
    </cfRule>
  </conditionalFormatting>
  <conditionalFormatting sqref="I85:U85">
    <cfRule type="expression" dxfId="1312" priority="1315">
      <formula>$P$85="Applied"</formula>
    </cfRule>
  </conditionalFormatting>
  <conditionalFormatting sqref="I85:U85">
    <cfRule type="expression" dxfId="1311" priority="1314">
      <formula>$P$85="N/A"</formula>
    </cfRule>
  </conditionalFormatting>
  <conditionalFormatting sqref="I85:U85">
    <cfRule type="expression" dxfId="1310" priority="1313">
      <formula>$P$85=""</formula>
    </cfRule>
  </conditionalFormatting>
  <conditionalFormatting sqref="I85:U85">
    <cfRule type="expression" dxfId="1309" priority="1312">
      <formula>$I$85="US"</formula>
    </cfRule>
  </conditionalFormatting>
  <conditionalFormatting sqref="I85:U85">
    <cfRule type="expression" dxfId="1308" priority="1311">
      <formula>$I$85="Not-US"</formula>
    </cfRule>
  </conditionalFormatting>
  <conditionalFormatting sqref="I85:U85">
    <cfRule type="expression" dxfId="1307" priority="1306">
      <formula>$I$85="Issue"</formula>
    </cfRule>
    <cfRule type="expression" dxfId="1306" priority="1308">
      <formula>$I$85="TS"</formula>
    </cfRule>
    <cfRule type="expression" dxfId="1305" priority="1310">
      <formula>$I$85="Spike"</formula>
    </cfRule>
  </conditionalFormatting>
  <conditionalFormatting sqref="L85">
    <cfRule type="expression" dxfId="1304" priority="1305">
      <formula>$L$85="1"</formula>
    </cfRule>
  </conditionalFormatting>
  <conditionalFormatting sqref="L85">
    <cfRule type="expression" dxfId="1303" priority="1304">
      <formula>$L$85="2"</formula>
    </cfRule>
  </conditionalFormatting>
  <conditionalFormatting sqref="L85">
    <cfRule type="expression" dxfId="1302" priority="1303">
      <formula>$L$85="3"</formula>
    </cfRule>
  </conditionalFormatting>
  <conditionalFormatting sqref="L85">
    <cfRule type="expression" dxfId="1301" priority="1302">
      <formula>$L$85="4"</formula>
    </cfRule>
  </conditionalFormatting>
  <conditionalFormatting sqref="L85">
    <cfRule type="expression" dxfId="1300" priority="1301">
      <formula>$L$85="5"</formula>
    </cfRule>
  </conditionalFormatting>
  <conditionalFormatting sqref="I86:U86">
    <cfRule type="expression" dxfId="1299" priority="1300">
      <formula>$P$86="Not started"</formula>
    </cfRule>
  </conditionalFormatting>
  <conditionalFormatting sqref="I86:U86">
    <cfRule type="expression" dxfId="1298" priority="1299">
      <formula>$P$86="In progress"</formula>
    </cfRule>
  </conditionalFormatting>
  <conditionalFormatting sqref="I86:U86">
    <cfRule type="expression" dxfId="1297" priority="1298">
      <formula>$P$86="Closed"</formula>
    </cfRule>
  </conditionalFormatting>
  <conditionalFormatting sqref="I86:U86">
    <cfRule type="expression" dxfId="1296" priority="1297">
      <formula>$P$86="Canceled"</formula>
    </cfRule>
  </conditionalFormatting>
  <conditionalFormatting sqref="I86:U86">
    <cfRule type="expression" dxfId="1295" priority="1287">
      <formula>$I$86="Epic"</formula>
    </cfRule>
    <cfRule type="expression" dxfId="1294" priority="1289">
      <formula>$I$86="Deployment Story"</formula>
    </cfRule>
    <cfRule type="expression" dxfId="1293" priority="1296">
      <formula>$P$86="Suspended"</formula>
    </cfRule>
  </conditionalFormatting>
  <conditionalFormatting sqref="I86:U86">
    <cfRule type="expression" dxfId="1292" priority="1295">
      <formula>$P$86="Applied"</formula>
    </cfRule>
  </conditionalFormatting>
  <conditionalFormatting sqref="I86:U86">
    <cfRule type="expression" dxfId="1291" priority="1294">
      <formula>$P$86="N/A"</formula>
    </cfRule>
  </conditionalFormatting>
  <conditionalFormatting sqref="I86:U86">
    <cfRule type="expression" dxfId="1290" priority="1293">
      <formula>$P$86=""</formula>
    </cfRule>
  </conditionalFormatting>
  <conditionalFormatting sqref="I86:U86">
    <cfRule type="expression" dxfId="1289" priority="1292">
      <formula>$I$86="US"</formula>
    </cfRule>
  </conditionalFormatting>
  <conditionalFormatting sqref="I86:U86">
    <cfRule type="expression" dxfId="1288" priority="1291">
      <formula>$I$86="Not-US"</formula>
    </cfRule>
  </conditionalFormatting>
  <conditionalFormatting sqref="I86:U86">
    <cfRule type="expression" dxfId="1287" priority="1286">
      <formula>$I$86="Issue"</formula>
    </cfRule>
    <cfRule type="expression" dxfId="1286" priority="1288">
      <formula>$I$86="TS"</formula>
    </cfRule>
    <cfRule type="expression" dxfId="1285" priority="1290">
      <formula>$I$86="Spike"</formula>
    </cfRule>
  </conditionalFormatting>
  <conditionalFormatting sqref="L86">
    <cfRule type="expression" dxfId="1284" priority="1285">
      <formula>$L$86="1"</formula>
    </cfRule>
  </conditionalFormatting>
  <conditionalFormatting sqref="L86">
    <cfRule type="expression" dxfId="1283" priority="1284">
      <formula>$L$86="2"</formula>
    </cfRule>
  </conditionalFormatting>
  <conditionalFormatting sqref="L86">
    <cfRule type="expression" dxfId="1282" priority="1283">
      <formula>$L$86="3"</formula>
    </cfRule>
  </conditionalFormatting>
  <conditionalFormatting sqref="L86">
    <cfRule type="expression" dxfId="1281" priority="1282">
      <formula>$L$86="4"</formula>
    </cfRule>
  </conditionalFormatting>
  <conditionalFormatting sqref="L86">
    <cfRule type="expression" dxfId="1280" priority="1281">
      <formula>$L$86="5"</formula>
    </cfRule>
  </conditionalFormatting>
  <conditionalFormatting sqref="I87:U87">
    <cfRule type="expression" dxfId="1279" priority="1280">
      <formula>$P$87="Not started"</formula>
    </cfRule>
  </conditionalFormatting>
  <conditionalFormatting sqref="I87:U87">
    <cfRule type="expression" dxfId="1278" priority="1279">
      <formula>$P$87="In progress"</formula>
    </cfRule>
  </conditionalFormatting>
  <conditionalFormatting sqref="I87:U87">
    <cfRule type="expression" dxfId="1277" priority="1278">
      <formula>$P$87="Closed"</formula>
    </cfRule>
  </conditionalFormatting>
  <conditionalFormatting sqref="I87:U87">
    <cfRule type="expression" dxfId="1276" priority="1277">
      <formula>$P$87="Canceled"</formula>
    </cfRule>
  </conditionalFormatting>
  <conditionalFormatting sqref="I87:U87">
    <cfRule type="expression" dxfId="1275" priority="1267">
      <formula>$I$87="Epic"</formula>
    </cfRule>
    <cfRule type="expression" dxfId="1274" priority="1269">
      <formula>$I$87="Deployment Story"</formula>
    </cfRule>
    <cfRule type="expression" dxfId="1273" priority="1276">
      <formula>$P$87="Suspended"</formula>
    </cfRule>
  </conditionalFormatting>
  <conditionalFormatting sqref="I87:U87">
    <cfRule type="expression" dxfId="1272" priority="1275">
      <formula>$P$87="Applied"</formula>
    </cfRule>
  </conditionalFormatting>
  <conditionalFormatting sqref="I87:U87">
    <cfRule type="expression" dxfId="1271" priority="1274">
      <formula>$P$87="N/A"</formula>
    </cfRule>
  </conditionalFormatting>
  <conditionalFormatting sqref="I87:U87">
    <cfRule type="expression" dxfId="1270" priority="1273">
      <formula>$P$87=""</formula>
    </cfRule>
  </conditionalFormatting>
  <conditionalFormatting sqref="I87:U87">
    <cfRule type="expression" dxfId="1269" priority="1272">
      <formula>$I$87="US"</formula>
    </cfRule>
  </conditionalFormatting>
  <conditionalFormatting sqref="I87:U87">
    <cfRule type="expression" dxfId="1268" priority="1271">
      <formula>$I$87="Not-US"</formula>
    </cfRule>
  </conditionalFormatting>
  <conditionalFormatting sqref="I87:U87">
    <cfRule type="expression" dxfId="1267" priority="1266">
      <formula>$I$87="Issue"</formula>
    </cfRule>
    <cfRule type="expression" dxfId="1266" priority="1268">
      <formula>$I$87="TS"</formula>
    </cfRule>
    <cfRule type="expression" dxfId="1265" priority="1270">
      <formula>$I$87="Spike"</formula>
    </cfRule>
  </conditionalFormatting>
  <conditionalFormatting sqref="L87">
    <cfRule type="expression" dxfId="1264" priority="1265">
      <formula>$L$87="1"</formula>
    </cfRule>
  </conditionalFormatting>
  <conditionalFormatting sqref="L87">
    <cfRule type="expression" dxfId="1263" priority="1264">
      <formula>$L$87="2"</formula>
    </cfRule>
  </conditionalFormatting>
  <conditionalFormatting sqref="L87">
    <cfRule type="expression" dxfId="1262" priority="1263">
      <formula>$L$87="3"</formula>
    </cfRule>
  </conditionalFormatting>
  <conditionalFormatting sqref="L87">
    <cfRule type="expression" dxfId="1261" priority="1262">
      <formula>$L$87="4"</formula>
    </cfRule>
  </conditionalFormatting>
  <conditionalFormatting sqref="L87">
    <cfRule type="expression" dxfId="1260" priority="1261">
      <formula>$L$87="5"</formula>
    </cfRule>
  </conditionalFormatting>
  <conditionalFormatting sqref="I88:U88">
    <cfRule type="expression" dxfId="1259" priority="1260">
      <formula>$P$88="Not started"</formula>
    </cfRule>
  </conditionalFormatting>
  <conditionalFormatting sqref="I88:U88">
    <cfRule type="expression" dxfId="1258" priority="1259">
      <formula>$P$88="In progress"</formula>
    </cfRule>
  </conditionalFormatting>
  <conditionalFormatting sqref="I88:U88">
    <cfRule type="expression" dxfId="1257" priority="1258">
      <formula>$P$88="Closed"</formula>
    </cfRule>
  </conditionalFormatting>
  <conditionalFormatting sqref="I88:U88">
    <cfRule type="expression" dxfId="1256" priority="1257">
      <formula>$P$88="Canceled"</formula>
    </cfRule>
  </conditionalFormatting>
  <conditionalFormatting sqref="I88:U88">
    <cfRule type="expression" dxfId="1255" priority="1256">
      <formula>$P$88="Suspended"</formula>
    </cfRule>
  </conditionalFormatting>
  <conditionalFormatting sqref="I88:U88">
    <cfRule type="expression" dxfId="1254" priority="1255">
      <formula>$P$88="Applied"</formula>
    </cfRule>
  </conditionalFormatting>
  <conditionalFormatting sqref="I88:U88">
    <cfRule type="expression" dxfId="1253" priority="1254">
      <formula>$P$88="N/A"</formula>
    </cfRule>
  </conditionalFormatting>
  <conditionalFormatting sqref="I88:U88">
    <cfRule type="expression" dxfId="1252" priority="1253">
      <formula>$P$88=""</formula>
    </cfRule>
  </conditionalFormatting>
  <conditionalFormatting sqref="I88:U88">
    <cfRule type="expression" dxfId="1251" priority="1252">
      <formula>$I$88="US"</formula>
    </cfRule>
  </conditionalFormatting>
  <conditionalFormatting sqref="I88:U88">
    <cfRule type="expression" dxfId="1250" priority="1251">
      <formula>$I$88="Not-US"</formula>
    </cfRule>
  </conditionalFormatting>
  <conditionalFormatting sqref="I88:U88">
    <cfRule type="expression" dxfId="1249" priority="1250">
      <formula>$I$88="Spike"</formula>
    </cfRule>
  </conditionalFormatting>
  <conditionalFormatting sqref="I88:U88">
    <cfRule type="expression" dxfId="1248" priority="1249">
      <formula>$I$88="Deployment Story"</formula>
    </cfRule>
  </conditionalFormatting>
  <conditionalFormatting sqref="I88:U88">
    <cfRule type="expression" dxfId="1247" priority="1248">
      <formula>$I$88="TS"</formula>
    </cfRule>
  </conditionalFormatting>
  <conditionalFormatting sqref="I88:U88">
    <cfRule type="expression" dxfId="1246" priority="1247">
      <formula>$I$88="Epic"</formula>
    </cfRule>
  </conditionalFormatting>
  <conditionalFormatting sqref="I88:U88">
    <cfRule type="expression" dxfId="1245" priority="1246">
      <formula>$I$88="Issue"</formula>
    </cfRule>
  </conditionalFormatting>
  <conditionalFormatting sqref="L88">
    <cfRule type="expression" dxfId="1244" priority="1245">
      <formula>$L$88="1"</formula>
    </cfRule>
  </conditionalFormatting>
  <conditionalFormatting sqref="L88">
    <cfRule type="expression" dxfId="1243" priority="1244">
      <formula>$L$88="2"</formula>
    </cfRule>
  </conditionalFormatting>
  <conditionalFormatting sqref="L88">
    <cfRule type="expression" dxfId="1242" priority="1243">
      <formula>$L$88="3"</formula>
    </cfRule>
  </conditionalFormatting>
  <conditionalFormatting sqref="L88">
    <cfRule type="expression" dxfId="1241" priority="1242">
      <formula>$L$88="4"</formula>
    </cfRule>
  </conditionalFormatting>
  <conditionalFormatting sqref="L88">
    <cfRule type="expression" dxfId="1240" priority="1241">
      <formula>$L$88="5"</formula>
    </cfRule>
  </conditionalFormatting>
  <conditionalFormatting sqref="I89:U89">
    <cfRule type="expression" dxfId="1239" priority="1240">
      <formula>$P$89="Not started"</formula>
    </cfRule>
  </conditionalFormatting>
  <conditionalFormatting sqref="I89:U89">
    <cfRule type="expression" dxfId="1238" priority="1239">
      <formula>$P$89="In progress"</formula>
    </cfRule>
  </conditionalFormatting>
  <conditionalFormatting sqref="I89:U89">
    <cfRule type="expression" dxfId="1237" priority="1238">
      <formula>$P$89="Closed"</formula>
    </cfRule>
  </conditionalFormatting>
  <conditionalFormatting sqref="I89:U89">
    <cfRule type="expression" dxfId="1236" priority="1237">
      <formula>$P$89="Canceled"</formula>
    </cfRule>
  </conditionalFormatting>
  <conditionalFormatting sqref="I89:U89">
    <cfRule type="expression" dxfId="1235" priority="1227">
      <formula>$I$89="Epic"</formula>
    </cfRule>
    <cfRule type="expression" dxfId="1234" priority="1229">
      <formula>$I$89="Deployment Story"</formula>
    </cfRule>
    <cfRule type="expression" dxfId="1233" priority="1236">
      <formula>$P$89="Suspended"</formula>
    </cfRule>
  </conditionalFormatting>
  <conditionalFormatting sqref="I89:U89">
    <cfRule type="expression" dxfId="1232" priority="1235">
      <formula>$P$89="Applied"</formula>
    </cfRule>
  </conditionalFormatting>
  <conditionalFormatting sqref="I89:U89">
    <cfRule type="expression" dxfId="1231" priority="1234">
      <formula>$P$89="N/A"</formula>
    </cfRule>
  </conditionalFormatting>
  <conditionalFormatting sqref="I89:U89">
    <cfRule type="expression" dxfId="1230" priority="1233">
      <formula>$P$89=""</formula>
    </cfRule>
  </conditionalFormatting>
  <conditionalFormatting sqref="I89:U89">
    <cfRule type="expression" dxfId="1229" priority="1232">
      <formula>$I$89="US"</formula>
    </cfRule>
  </conditionalFormatting>
  <conditionalFormatting sqref="I89:U89">
    <cfRule type="expression" dxfId="1228" priority="1231">
      <formula>$I$89="Not-US"</formula>
    </cfRule>
  </conditionalFormatting>
  <conditionalFormatting sqref="I89:U89">
    <cfRule type="expression" dxfId="1227" priority="1226">
      <formula>$I$89="Issue"</formula>
    </cfRule>
    <cfRule type="expression" dxfId="1226" priority="1228">
      <formula>$I$89="TS"</formula>
    </cfRule>
    <cfRule type="expression" dxfId="1225" priority="1230">
      <formula>$I$89="Spike"</formula>
    </cfRule>
  </conditionalFormatting>
  <conditionalFormatting sqref="L89">
    <cfRule type="expression" dxfId="1224" priority="1225">
      <formula>$L$89="1"</formula>
    </cfRule>
  </conditionalFormatting>
  <conditionalFormatting sqref="L89">
    <cfRule type="expression" dxfId="1223" priority="1224">
      <formula>$L$89="2"</formula>
    </cfRule>
  </conditionalFormatting>
  <conditionalFormatting sqref="L89">
    <cfRule type="expression" dxfId="1222" priority="1223">
      <formula>$L$89="3"</formula>
    </cfRule>
  </conditionalFormatting>
  <conditionalFormatting sqref="L89">
    <cfRule type="expression" dxfId="1221" priority="1222">
      <formula>$L$89="4"</formula>
    </cfRule>
  </conditionalFormatting>
  <conditionalFormatting sqref="L89">
    <cfRule type="expression" dxfId="1220" priority="1221">
      <formula>$L$89="5"</formula>
    </cfRule>
  </conditionalFormatting>
  <conditionalFormatting sqref="I90:U90">
    <cfRule type="expression" dxfId="1219" priority="1220">
      <formula>$P$90="Not started"</formula>
    </cfRule>
  </conditionalFormatting>
  <conditionalFormatting sqref="I90:U90">
    <cfRule type="expression" dxfId="1218" priority="1219">
      <formula>$P$90="In progress"</formula>
    </cfRule>
  </conditionalFormatting>
  <conditionalFormatting sqref="I90:U90">
    <cfRule type="expression" dxfId="1217" priority="1218">
      <formula>$P$90="Closed"</formula>
    </cfRule>
  </conditionalFormatting>
  <conditionalFormatting sqref="I90:U90">
    <cfRule type="expression" dxfId="1216" priority="1217">
      <formula>$P$90="Canceled"</formula>
    </cfRule>
  </conditionalFormatting>
  <conditionalFormatting sqref="I90:U90">
    <cfRule type="expression" dxfId="1215" priority="1207">
      <formula>$I$90="Epic"</formula>
    </cfRule>
    <cfRule type="expression" dxfId="1214" priority="1209">
      <formula>$I$90="Deployment Story"</formula>
    </cfRule>
    <cfRule type="expression" dxfId="1213" priority="1216">
      <formula>$P$90="Suspended"</formula>
    </cfRule>
  </conditionalFormatting>
  <conditionalFormatting sqref="I90:U90">
    <cfRule type="expression" dxfId="1212" priority="1215">
      <formula>$P$90="Applied"</formula>
    </cfRule>
  </conditionalFormatting>
  <conditionalFormatting sqref="I90:U90">
    <cfRule type="expression" dxfId="1211" priority="1214">
      <formula>$P$90="N/A"</formula>
    </cfRule>
  </conditionalFormatting>
  <conditionalFormatting sqref="I90:U90">
    <cfRule type="expression" dxfId="1210" priority="1213">
      <formula>$P$90=""</formula>
    </cfRule>
  </conditionalFormatting>
  <conditionalFormatting sqref="I90:U90">
    <cfRule type="expression" dxfId="1209" priority="1212">
      <formula>$I$90="US"</formula>
    </cfRule>
  </conditionalFormatting>
  <conditionalFormatting sqref="I90:U90">
    <cfRule type="expression" dxfId="1208" priority="1211">
      <formula>$I$90="Not-US"</formula>
    </cfRule>
  </conditionalFormatting>
  <conditionalFormatting sqref="I90:U90">
    <cfRule type="expression" dxfId="1207" priority="1206">
      <formula>$I$90="Issue"</formula>
    </cfRule>
    <cfRule type="expression" dxfId="1206" priority="1208">
      <formula>$I$90="TS"</formula>
    </cfRule>
    <cfRule type="expression" dxfId="1205" priority="1210">
      <formula>$I$90="Spike"</formula>
    </cfRule>
  </conditionalFormatting>
  <conditionalFormatting sqref="L90">
    <cfRule type="expression" dxfId="1204" priority="1205">
      <formula>$L$90="1"</formula>
    </cfRule>
  </conditionalFormatting>
  <conditionalFormatting sqref="L90">
    <cfRule type="expression" dxfId="1203" priority="1204">
      <formula>$L$90="2"</formula>
    </cfRule>
  </conditionalFormatting>
  <conditionalFormatting sqref="L90">
    <cfRule type="expression" dxfId="1202" priority="1203">
      <formula>$L$90="3"</formula>
    </cfRule>
  </conditionalFormatting>
  <conditionalFormatting sqref="L90">
    <cfRule type="expression" dxfId="1201" priority="1202">
      <formula>$L$90="4"</formula>
    </cfRule>
  </conditionalFormatting>
  <conditionalFormatting sqref="L90">
    <cfRule type="expression" dxfId="1200" priority="1201">
      <formula>$L$90="5"</formula>
    </cfRule>
  </conditionalFormatting>
  <conditionalFormatting sqref="I91:U91">
    <cfRule type="expression" dxfId="1199" priority="1200">
      <formula>$P$91="Not started"</formula>
    </cfRule>
  </conditionalFormatting>
  <conditionalFormatting sqref="I91:U91">
    <cfRule type="expression" dxfId="1198" priority="1199">
      <formula>$P$91="In progress"</formula>
    </cfRule>
  </conditionalFormatting>
  <conditionalFormatting sqref="I91:U91">
    <cfRule type="expression" dxfId="1197" priority="1198">
      <formula>$P$91="Closed"</formula>
    </cfRule>
  </conditionalFormatting>
  <conditionalFormatting sqref="I91:U91">
    <cfRule type="expression" dxfId="1196" priority="1197">
      <formula>$P$91="Canceled"</formula>
    </cfRule>
  </conditionalFormatting>
  <conditionalFormatting sqref="I91:U91">
    <cfRule type="expression" dxfId="1195" priority="1187">
      <formula>$I$91="Epic"</formula>
    </cfRule>
    <cfRule type="expression" dxfId="1194" priority="1189">
      <formula>$I$91="Deployment Story"</formula>
    </cfRule>
    <cfRule type="expression" dxfId="1193" priority="1196">
      <formula>$P$91="Suspended"</formula>
    </cfRule>
  </conditionalFormatting>
  <conditionalFormatting sqref="I91:U91">
    <cfRule type="expression" dxfId="1192" priority="1195">
      <formula>$P$91="Applied"</formula>
    </cfRule>
  </conditionalFormatting>
  <conditionalFormatting sqref="I91:U91">
    <cfRule type="expression" dxfId="1191" priority="1194">
      <formula>$P$91="N/A"</formula>
    </cfRule>
  </conditionalFormatting>
  <conditionalFormatting sqref="I91:U91">
    <cfRule type="expression" dxfId="1190" priority="1193">
      <formula>$P$91=""</formula>
    </cfRule>
  </conditionalFormatting>
  <conditionalFormatting sqref="I91:U91">
    <cfRule type="expression" dxfId="1189" priority="1192">
      <formula>$I$91="US"</formula>
    </cfRule>
  </conditionalFormatting>
  <conditionalFormatting sqref="I91:U91">
    <cfRule type="expression" dxfId="1188" priority="1191">
      <formula>$I$91="Not-US"</formula>
    </cfRule>
  </conditionalFormatting>
  <conditionalFormatting sqref="I91:U91">
    <cfRule type="expression" dxfId="1187" priority="1186">
      <formula>$I$91="Issue"</formula>
    </cfRule>
    <cfRule type="expression" dxfId="1186" priority="1188">
      <formula>$I$91="TS"</formula>
    </cfRule>
    <cfRule type="expression" dxfId="1185" priority="1190">
      <formula>$I$91="Spike"</formula>
    </cfRule>
  </conditionalFormatting>
  <conditionalFormatting sqref="L91">
    <cfRule type="expression" dxfId="1184" priority="1185">
      <formula>$L$91="1"</formula>
    </cfRule>
  </conditionalFormatting>
  <conditionalFormatting sqref="L91">
    <cfRule type="expression" dxfId="1183" priority="1184">
      <formula>$L$91="2"</formula>
    </cfRule>
  </conditionalFormatting>
  <conditionalFormatting sqref="L91">
    <cfRule type="expression" dxfId="1182" priority="1183">
      <formula>$L$91="3"</formula>
    </cfRule>
  </conditionalFormatting>
  <conditionalFormatting sqref="L91">
    <cfRule type="expression" dxfId="1181" priority="1182">
      <formula>$L$91="4"</formula>
    </cfRule>
  </conditionalFormatting>
  <conditionalFormatting sqref="L91">
    <cfRule type="expression" dxfId="1180" priority="1181">
      <formula>$L$91="5"</formula>
    </cfRule>
  </conditionalFormatting>
  <conditionalFormatting sqref="I92:U92">
    <cfRule type="expression" dxfId="1179" priority="1180">
      <formula>$P$92="Not started"</formula>
    </cfRule>
  </conditionalFormatting>
  <conditionalFormatting sqref="I92:U92">
    <cfRule type="expression" dxfId="1178" priority="1179">
      <formula>$P$92="In progress"</formula>
    </cfRule>
  </conditionalFormatting>
  <conditionalFormatting sqref="I92:U92">
    <cfRule type="expression" dxfId="1177" priority="1178">
      <formula>$P$92="Closed"</formula>
    </cfRule>
  </conditionalFormatting>
  <conditionalFormatting sqref="I92:U92">
    <cfRule type="expression" dxfId="1176" priority="1177">
      <formula>$P$92="Canceled"</formula>
    </cfRule>
  </conditionalFormatting>
  <conditionalFormatting sqref="I92:U92">
    <cfRule type="expression" dxfId="1175" priority="1167">
      <formula>$I$92="Epic"</formula>
    </cfRule>
    <cfRule type="expression" dxfId="1174" priority="1169">
      <formula>$I$92="Deployment Story"</formula>
    </cfRule>
    <cfRule type="expression" dxfId="1173" priority="1176">
      <formula>$P$92="Suspended"</formula>
    </cfRule>
  </conditionalFormatting>
  <conditionalFormatting sqref="I92:U92">
    <cfRule type="expression" dxfId="1172" priority="1175">
      <formula>$P$92="Applied"</formula>
    </cfRule>
  </conditionalFormatting>
  <conditionalFormatting sqref="I92:U92">
    <cfRule type="expression" dxfId="1171" priority="1174">
      <formula>$P$92="N/A"</formula>
    </cfRule>
  </conditionalFormatting>
  <conditionalFormatting sqref="I92:U92">
    <cfRule type="expression" dxfId="1170" priority="1173">
      <formula>$P$92=""</formula>
    </cfRule>
  </conditionalFormatting>
  <conditionalFormatting sqref="I92:U92">
    <cfRule type="expression" dxfId="1169" priority="1172">
      <formula>$I$92="US"</formula>
    </cfRule>
  </conditionalFormatting>
  <conditionalFormatting sqref="I92:U92">
    <cfRule type="expression" dxfId="1168" priority="1171">
      <formula>$I$92="Not-US"</formula>
    </cfRule>
  </conditionalFormatting>
  <conditionalFormatting sqref="I92:U92">
    <cfRule type="expression" dxfId="1167" priority="1166">
      <formula>$I$92="Issue"</formula>
    </cfRule>
    <cfRule type="expression" dxfId="1166" priority="1168">
      <formula>$I$92="TS"</formula>
    </cfRule>
    <cfRule type="expression" dxfId="1165" priority="1170">
      <formula>$I$92="Spike"</formula>
    </cfRule>
  </conditionalFormatting>
  <conditionalFormatting sqref="L92">
    <cfRule type="expression" dxfId="1164" priority="1165">
      <formula>$L$92="1"</formula>
    </cfRule>
  </conditionalFormatting>
  <conditionalFormatting sqref="L92">
    <cfRule type="expression" dxfId="1163" priority="1164">
      <formula>$L$92="2"</formula>
    </cfRule>
  </conditionalFormatting>
  <conditionalFormatting sqref="L92">
    <cfRule type="expression" dxfId="1162" priority="1163">
      <formula>$L$92="3"</formula>
    </cfRule>
  </conditionalFormatting>
  <conditionalFormatting sqref="L92">
    <cfRule type="expression" dxfId="1161" priority="1162">
      <formula>$L$92="4"</formula>
    </cfRule>
  </conditionalFormatting>
  <conditionalFormatting sqref="L92">
    <cfRule type="expression" dxfId="1160" priority="1161">
      <formula>$L$92="5"</formula>
    </cfRule>
  </conditionalFormatting>
  <conditionalFormatting sqref="I93:U93">
    <cfRule type="expression" dxfId="1159" priority="1160">
      <formula>$P$93="Not started"</formula>
    </cfRule>
  </conditionalFormatting>
  <conditionalFormatting sqref="I93:U93">
    <cfRule type="expression" dxfId="1158" priority="1159">
      <formula>$P$93="In progress"</formula>
    </cfRule>
  </conditionalFormatting>
  <conditionalFormatting sqref="I93:U93">
    <cfRule type="expression" dxfId="1157" priority="1158">
      <formula>$P$93="Closed"</formula>
    </cfRule>
  </conditionalFormatting>
  <conditionalFormatting sqref="I93:U93">
    <cfRule type="expression" dxfId="1156" priority="1157">
      <formula>$P$93="Canceled"</formula>
    </cfRule>
  </conditionalFormatting>
  <conditionalFormatting sqref="I93:U93">
    <cfRule type="expression" dxfId="1155" priority="1147">
      <formula>$I$93="Epic"</formula>
    </cfRule>
    <cfRule type="expression" dxfId="1154" priority="1149">
      <formula>$I$93="Deployment Story"</formula>
    </cfRule>
    <cfRule type="expression" dxfId="1153" priority="1156">
      <formula>$P$93="Suspended"</formula>
    </cfRule>
  </conditionalFormatting>
  <conditionalFormatting sqref="I93:U93">
    <cfRule type="expression" dxfId="1152" priority="1155">
      <formula>$P$93="Applied"</formula>
    </cfRule>
  </conditionalFormatting>
  <conditionalFormatting sqref="I93:U93">
    <cfRule type="expression" dxfId="1151" priority="1154">
      <formula>$P$93="N/A"</formula>
    </cfRule>
  </conditionalFormatting>
  <conditionalFormatting sqref="I93:U93">
    <cfRule type="expression" dxfId="1150" priority="1153">
      <formula>$P$93=""</formula>
    </cfRule>
  </conditionalFormatting>
  <conditionalFormatting sqref="I93:U93">
    <cfRule type="expression" dxfId="1149" priority="1152">
      <formula>$I$93="US"</formula>
    </cfRule>
  </conditionalFormatting>
  <conditionalFormatting sqref="I93:U93">
    <cfRule type="expression" dxfId="1148" priority="1151">
      <formula>$I$93="Not-US"</formula>
    </cfRule>
  </conditionalFormatting>
  <conditionalFormatting sqref="I93:U93">
    <cfRule type="expression" dxfId="1147" priority="1146">
      <formula>$I$93="Issue"</formula>
    </cfRule>
    <cfRule type="expression" dxfId="1146" priority="1148">
      <formula>$I$93="TS"</formula>
    </cfRule>
    <cfRule type="expression" dxfId="1145" priority="1150">
      <formula>$I$93="Spike"</formula>
    </cfRule>
  </conditionalFormatting>
  <conditionalFormatting sqref="L93">
    <cfRule type="expression" dxfId="1144" priority="1145">
      <formula>$L$93="1"</formula>
    </cfRule>
  </conditionalFormatting>
  <conditionalFormatting sqref="L93">
    <cfRule type="expression" dxfId="1143" priority="1144">
      <formula>$L$93="2"</formula>
    </cfRule>
  </conditionalFormatting>
  <conditionalFormatting sqref="L93">
    <cfRule type="expression" dxfId="1142" priority="1143">
      <formula>$L$93="3"</formula>
    </cfRule>
  </conditionalFormatting>
  <conditionalFormatting sqref="L93">
    <cfRule type="expression" dxfId="1141" priority="1142">
      <formula>$L$93="4"</formula>
    </cfRule>
  </conditionalFormatting>
  <conditionalFormatting sqref="L93">
    <cfRule type="expression" dxfId="1140" priority="1141">
      <formula>$L$93="5"</formula>
    </cfRule>
  </conditionalFormatting>
  <conditionalFormatting sqref="I94:U94">
    <cfRule type="expression" dxfId="1139" priority="1140">
      <formula>$P$94="Not started"</formula>
    </cfRule>
  </conditionalFormatting>
  <conditionalFormatting sqref="I94:U94">
    <cfRule type="expression" dxfId="1138" priority="1139">
      <formula>$P$94="In progress"</formula>
    </cfRule>
  </conditionalFormatting>
  <conditionalFormatting sqref="I94:U94">
    <cfRule type="expression" dxfId="1137" priority="1138">
      <formula>$P$94="Closed"</formula>
    </cfRule>
  </conditionalFormatting>
  <conditionalFormatting sqref="I94:U94">
    <cfRule type="expression" dxfId="1136" priority="1137">
      <formula>$P$94="Canceled"</formula>
    </cfRule>
  </conditionalFormatting>
  <conditionalFormatting sqref="I94:U94">
    <cfRule type="expression" dxfId="1135" priority="1127">
      <formula>$I$94="Epic"</formula>
    </cfRule>
    <cfRule type="expression" dxfId="1134" priority="1129">
      <formula>$I$94="Deployment Story"</formula>
    </cfRule>
    <cfRule type="expression" dxfId="1133" priority="1136">
      <formula>$P$94="Suspended"</formula>
    </cfRule>
  </conditionalFormatting>
  <conditionalFormatting sqref="I94:U94">
    <cfRule type="expression" dxfId="1132" priority="1135">
      <formula>$P$94="Applied"</formula>
    </cfRule>
  </conditionalFormatting>
  <conditionalFormatting sqref="I94:U94">
    <cfRule type="expression" dxfId="1131" priority="1134">
      <formula>$P$94="N/A"</formula>
    </cfRule>
  </conditionalFormatting>
  <conditionalFormatting sqref="I94:U94">
    <cfRule type="expression" dxfId="1130" priority="1133">
      <formula>$P$94=""</formula>
    </cfRule>
  </conditionalFormatting>
  <conditionalFormatting sqref="I94:U94">
    <cfRule type="expression" dxfId="1129" priority="1132">
      <formula>$I$94="US"</formula>
    </cfRule>
  </conditionalFormatting>
  <conditionalFormatting sqref="I94:U94">
    <cfRule type="expression" dxfId="1128" priority="1131">
      <formula>$I$94="Not-US"</formula>
    </cfRule>
  </conditionalFormatting>
  <conditionalFormatting sqref="I94:U94">
    <cfRule type="expression" dxfId="1127" priority="1126">
      <formula>$I$94="Issue"</formula>
    </cfRule>
    <cfRule type="expression" dxfId="1126" priority="1128">
      <formula>$I$94="TS"</formula>
    </cfRule>
    <cfRule type="expression" dxfId="1125" priority="1130">
      <formula>$I$94="Spike"</formula>
    </cfRule>
  </conditionalFormatting>
  <conditionalFormatting sqref="L94">
    <cfRule type="expression" dxfId="1124" priority="1125">
      <formula>$L$94="1"</formula>
    </cfRule>
  </conditionalFormatting>
  <conditionalFormatting sqref="L94">
    <cfRule type="expression" dxfId="1123" priority="1124">
      <formula>$L$94="2"</formula>
    </cfRule>
  </conditionalFormatting>
  <conditionalFormatting sqref="L94">
    <cfRule type="expression" dxfId="1122" priority="1123">
      <formula>$L$94="3"</formula>
    </cfRule>
  </conditionalFormatting>
  <conditionalFormatting sqref="L94">
    <cfRule type="expression" dxfId="1121" priority="1122">
      <formula>$L$94="4"</formula>
    </cfRule>
  </conditionalFormatting>
  <conditionalFormatting sqref="L94">
    <cfRule type="expression" dxfId="1120" priority="1121">
      <formula>$L$94="5"</formula>
    </cfRule>
  </conditionalFormatting>
  <conditionalFormatting sqref="I95:U95">
    <cfRule type="expression" dxfId="1119" priority="1120">
      <formula>$P$95="Not started"</formula>
    </cfRule>
  </conditionalFormatting>
  <conditionalFormatting sqref="I95:U95">
    <cfRule type="expression" dxfId="1118" priority="1119">
      <formula>$P$95="In progress"</formula>
    </cfRule>
  </conditionalFormatting>
  <conditionalFormatting sqref="I95:U95">
    <cfRule type="expression" dxfId="1117" priority="1118">
      <formula>$P$95="Closed"</formula>
    </cfRule>
  </conditionalFormatting>
  <conditionalFormatting sqref="I95:U95">
    <cfRule type="expression" dxfId="1116" priority="1117">
      <formula>$P$95="Canceled"</formula>
    </cfRule>
  </conditionalFormatting>
  <conditionalFormatting sqref="I95:U95">
    <cfRule type="expression" dxfId="1115" priority="1107">
      <formula>$I$95="Epic"</formula>
    </cfRule>
    <cfRule type="expression" dxfId="1114" priority="1109">
      <formula>$I$95="Deployment Story"</formula>
    </cfRule>
    <cfRule type="expression" dxfId="1113" priority="1116">
      <formula>$P$95="Suspended"</formula>
    </cfRule>
  </conditionalFormatting>
  <conditionalFormatting sqref="I95:U95">
    <cfRule type="expression" dxfId="1112" priority="1115">
      <formula>$P$95="Applied"</formula>
    </cfRule>
  </conditionalFormatting>
  <conditionalFormatting sqref="I95:U95">
    <cfRule type="expression" dxfId="1111" priority="1114">
      <formula>$P$95="N/A"</formula>
    </cfRule>
  </conditionalFormatting>
  <conditionalFormatting sqref="I95:U95">
    <cfRule type="expression" dxfId="1110" priority="1113">
      <formula>$P$95=""</formula>
    </cfRule>
  </conditionalFormatting>
  <conditionalFormatting sqref="I95:U95">
    <cfRule type="expression" dxfId="1109" priority="1112">
      <formula>$I$95="US"</formula>
    </cfRule>
  </conditionalFormatting>
  <conditionalFormatting sqref="I95:U95">
    <cfRule type="expression" dxfId="1108" priority="1111">
      <formula>$I$95="Not-US"</formula>
    </cfRule>
  </conditionalFormatting>
  <conditionalFormatting sqref="I95:U95">
    <cfRule type="expression" dxfId="1107" priority="1106">
      <formula>$I$95="Issue"</formula>
    </cfRule>
    <cfRule type="expression" dxfId="1106" priority="1108">
      <formula>$I$95="TS"</formula>
    </cfRule>
    <cfRule type="expression" dxfId="1105" priority="1110">
      <formula>$I$95="Spike"</formula>
    </cfRule>
  </conditionalFormatting>
  <conditionalFormatting sqref="L95">
    <cfRule type="expression" dxfId="1104" priority="1105">
      <formula>$L$95="1"</formula>
    </cfRule>
  </conditionalFormatting>
  <conditionalFormatting sqref="L95">
    <cfRule type="expression" dxfId="1103" priority="1104">
      <formula>$L$95="2"</formula>
    </cfRule>
  </conditionalFormatting>
  <conditionalFormatting sqref="L95">
    <cfRule type="expression" dxfId="1102" priority="1103">
      <formula>$L$95="3"</formula>
    </cfRule>
  </conditionalFormatting>
  <conditionalFormatting sqref="L95">
    <cfRule type="expression" dxfId="1101" priority="1102">
      <formula>$L$95="4"</formula>
    </cfRule>
  </conditionalFormatting>
  <conditionalFormatting sqref="L95">
    <cfRule type="expression" dxfId="1100" priority="1101">
      <formula>$L$95="5"</formula>
    </cfRule>
  </conditionalFormatting>
  <conditionalFormatting sqref="I96:U96">
    <cfRule type="expression" dxfId="1099" priority="1100">
      <formula>$P$96="Not started"</formula>
    </cfRule>
  </conditionalFormatting>
  <conditionalFormatting sqref="I96:U96">
    <cfRule type="expression" dxfId="1098" priority="1099">
      <formula>$P$96="In progress"</formula>
    </cfRule>
  </conditionalFormatting>
  <conditionalFormatting sqref="I96:U96">
    <cfRule type="expression" dxfId="1097" priority="1098">
      <formula>$P$96="Closed"</formula>
    </cfRule>
  </conditionalFormatting>
  <conditionalFormatting sqref="I96:U96">
    <cfRule type="expression" dxfId="1096" priority="1097">
      <formula>$P$96="Canceled"</formula>
    </cfRule>
  </conditionalFormatting>
  <conditionalFormatting sqref="I96:U96">
    <cfRule type="expression" dxfId="1095" priority="1087">
      <formula>$I$96="Epic"</formula>
    </cfRule>
    <cfRule type="expression" dxfId="1094" priority="1089">
      <formula>$I$96="Deployment Story"</formula>
    </cfRule>
    <cfRule type="expression" dxfId="1093" priority="1096">
      <formula>$P$96="Suspended"</formula>
    </cfRule>
  </conditionalFormatting>
  <conditionalFormatting sqref="I96:U96">
    <cfRule type="expression" dxfId="1092" priority="1095">
      <formula>$P$96="Applied"</formula>
    </cfRule>
  </conditionalFormatting>
  <conditionalFormatting sqref="I96:U96">
    <cfRule type="expression" dxfId="1091" priority="1094">
      <formula>$P$96="N/A"</formula>
    </cfRule>
  </conditionalFormatting>
  <conditionalFormatting sqref="I96:U96">
    <cfRule type="expression" dxfId="1090" priority="1093">
      <formula>$P$96=""</formula>
    </cfRule>
  </conditionalFormatting>
  <conditionalFormatting sqref="I96:U96">
    <cfRule type="expression" dxfId="1089" priority="1092">
      <formula>$I$96="US"</formula>
    </cfRule>
  </conditionalFormatting>
  <conditionalFormatting sqref="I96:U96">
    <cfRule type="expression" dxfId="1088" priority="1091">
      <formula>$I$96="Not-US"</formula>
    </cfRule>
  </conditionalFormatting>
  <conditionalFormatting sqref="I96:U96">
    <cfRule type="expression" dxfId="1087" priority="1086">
      <formula>$I$96="Issue"</formula>
    </cfRule>
    <cfRule type="expression" dxfId="1086" priority="1088">
      <formula>$I$96="TS"</formula>
    </cfRule>
    <cfRule type="expression" dxfId="1085" priority="1090">
      <formula>$I$96="Spike"</formula>
    </cfRule>
  </conditionalFormatting>
  <conditionalFormatting sqref="L96">
    <cfRule type="expression" dxfId="1084" priority="1085">
      <formula>$L$96="1"</formula>
    </cfRule>
  </conditionalFormatting>
  <conditionalFormatting sqref="L96">
    <cfRule type="expression" dxfId="1083" priority="1084">
      <formula>$L$96="2"</formula>
    </cfRule>
  </conditionalFormatting>
  <conditionalFormatting sqref="L96">
    <cfRule type="expression" dxfId="1082" priority="1083">
      <formula>$L$96="3"</formula>
    </cfRule>
  </conditionalFormatting>
  <conditionalFormatting sqref="L96">
    <cfRule type="expression" dxfId="1081" priority="1082">
      <formula>$L$96="4"</formula>
    </cfRule>
  </conditionalFormatting>
  <conditionalFormatting sqref="L96">
    <cfRule type="expression" dxfId="1080" priority="1081">
      <formula>$L$96="5"</formula>
    </cfRule>
  </conditionalFormatting>
  <conditionalFormatting sqref="I97:U97">
    <cfRule type="expression" dxfId="1079" priority="1080">
      <formula>$P$97="Not started"</formula>
    </cfRule>
  </conditionalFormatting>
  <conditionalFormatting sqref="I97:U97">
    <cfRule type="expression" dxfId="1078" priority="1079">
      <formula>$P$97="In progress"</formula>
    </cfRule>
  </conditionalFormatting>
  <conditionalFormatting sqref="I97:U97">
    <cfRule type="expression" dxfId="1077" priority="1078">
      <formula>$P$97="Closed"</formula>
    </cfRule>
  </conditionalFormatting>
  <conditionalFormatting sqref="I97:U97">
    <cfRule type="expression" dxfId="1076" priority="1077">
      <formula>$P$97="Canceled"</formula>
    </cfRule>
  </conditionalFormatting>
  <conditionalFormatting sqref="I97:U97">
    <cfRule type="expression" dxfId="1075" priority="1067">
      <formula>$I$97="Epic"</formula>
    </cfRule>
    <cfRule type="expression" dxfId="1074" priority="1069">
      <formula>$I$97="Deployment Story"</formula>
    </cfRule>
    <cfRule type="expression" dxfId="1073" priority="1076">
      <formula>$P$97="Suspended"</formula>
    </cfRule>
  </conditionalFormatting>
  <conditionalFormatting sqref="I97:U97">
    <cfRule type="expression" dxfId="1072" priority="1075">
      <formula>$P$97="Applied"</formula>
    </cfRule>
  </conditionalFormatting>
  <conditionalFormatting sqref="I97:U97">
    <cfRule type="expression" dxfId="1071" priority="1074">
      <formula>$P$97="N/A"</formula>
    </cfRule>
  </conditionalFormatting>
  <conditionalFormatting sqref="I97:U97">
    <cfRule type="expression" dxfId="1070" priority="1073">
      <formula>$P$97=""</formula>
    </cfRule>
  </conditionalFormatting>
  <conditionalFormatting sqref="I97:U97">
    <cfRule type="expression" dxfId="1069" priority="1072">
      <formula>$I$97="US"</formula>
    </cfRule>
  </conditionalFormatting>
  <conditionalFormatting sqref="I97:U97">
    <cfRule type="expression" dxfId="1068" priority="1071">
      <formula>$I$97="Not-US"</formula>
    </cfRule>
  </conditionalFormatting>
  <conditionalFormatting sqref="I97:U97">
    <cfRule type="expression" dxfId="1067" priority="1066">
      <formula>$I$97="Issue"</formula>
    </cfRule>
    <cfRule type="expression" dxfId="1066" priority="1068">
      <formula>$I$97="TS"</formula>
    </cfRule>
    <cfRule type="expression" dxfId="1065" priority="1070">
      <formula>$I$97="Spike"</formula>
    </cfRule>
  </conditionalFormatting>
  <conditionalFormatting sqref="L97">
    <cfRule type="expression" dxfId="1064" priority="1065">
      <formula>$L$97="1"</formula>
    </cfRule>
  </conditionalFormatting>
  <conditionalFormatting sqref="L97">
    <cfRule type="expression" dxfId="1063" priority="1064">
      <formula>$L$97="2"</formula>
    </cfRule>
  </conditionalFormatting>
  <conditionalFormatting sqref="L97">
    <cfRule type="expression" dxfId="1062" priority="1063">
      <formula>$L$97="3"</formula>
    </cfRule>
  </conditionalFormatting>
  <conditionalFormatting sqref="L97">
    <cfRule type="expression" dxfId="1061" priority="1062">
      <formula>$L$97="4"</formula>
    </cfRule>
  </conditionalFormatting>
  <conditionalFormatting sqref="L97">
    <cfRule type="expression" dxfId="1060" priority="1061">
      <formula>$L$97="5"</formula>
    </cfRule>
  </conditionalFormatting>
  <conditionalFormatting sqref="I98:U98">
    <cfRule type="expression" dxfId="1059" priority="1060">
      <formula>$P$98="Not started"</formula>
    </cfRule>
  </conditionalFormatting>
  <conditionalFormatting sqref="I98:U98">
    <cfRule type="expression" dxfId="1058" priority="1059">
      <formula>$P$98="In progress"</formula>
    </cfRule>
  </conditionalFormatting>
  <conditionalFormatting sqref="I98:U98">
    <cfRule type="expression" dxfId="1057" priority="1058">
      <formula>$P$98="Closed"</formula>
    </cfRule>
  </conditionalFormatting>
  <conditionalFormatting sqref="I98:U98">
    <cfRule type="expression" dxfId="1056" priority="1057">
      <formula>$P$98="Canceled"</formula>
    </cfRule>
  </conditionalFormatting>
  <conditionalFormatting sqref="I98:U98">
    <cfRule type="expression" dxfId="1055" priority="1056">
      <formula>$P$98="Suspended"</formula>
    </cfRule>
  </conditionalFormatting>
  <conditionalFormatting sqref="I98:U98">
    <cfRule type="expression" dxfId="1054" priority="1055">
      <formula>$P$98="Applied"</formula>
    </cfRule>
  </conditionalFormatting>
  <conditionalFormatting sqref="I98:U98">
    <cfRule type="expression" dxfId="1053" priority="1054">
      <formula>$P$98="N/A"</formula>
    </cfRule>
  </conditionalFormatting>
  <conditionalFormatting sqref="I98:U98">
    <cfRule type="expression" dxfId="1052" priority="1053">
      <formula>$P$98=""</formula>
    </cfRule>
  </conditionalFormatting>
  <conditionalFormatting sqref="I98:U98">
    <cfRule type="expression" dxfId="1051" priority="1052">
      <formula>$I$98="US"</formula>
    </cfRule>
  </conditionalFormatting>
  <conditionalFormatting sqref="I98:U98">
    <cfRule type="expression" dxfId="1050" priority="1051">
      <formula>$I$98="Not-US"</formula>
    </cfRule>
  </conditionalFormatting>
  <conditionalFormatting sqref="I98:U98">
    <cfRule type="expression" dxfId="1049" priority="1050">
      <formula>$I$98="Spike"</formula>
    </cfRule>
  </conditionalFormatting>
  <conditionalFormatting sqref="I98:U98">
    <cfRule type="expression" dxfId="1048" priority="1049">
      <formula>$I$98="Deployment Story"</formula>
    </cfRule>
  </conditionalFormatting>
  <conditionalFormatting sqref="I98:U98">
    <cfRule type="expression" dxfId="1047" priority="1048">
      <formula>$I$98="TS"</formula>
    </cfRule>
  </conditionalFormatting>
  <conditionalFormatting sqref="I98:U98">
    <cfRule type="expression" dxfId="1046" priority="1047">
      <formula>$I$98="Epic"</formula>
    </cfRule>
  </conditionalFormatting>
  <conditionalFormatting sqref="I98:U98">
    <cfRule type="expression" dxfId="1045" priority="1046">
      <formula>$I$98="Issue"</formula>
    </cfRule>
  </conditionalFormatting>
  <conditionalFormatting sqref="L98">
    <cfRule type="expression" dxfId="1044" priority="1045">
      <formula>$L$98="1"</formula>
    </cfRule>
  </conditionalFormatting>
  <conditionalFormatting sqref="L98">
    <cfRule type="expression" dxfId="1043" priority="1044">
      <formula>$L$98="2"</formula>
    </cfRule>
  </conditionalFormatting>
  <conditionalFormatting sqref="L98">
    <cfRule type="expression" dxfId="1042" priority="1043">
      <formula>$L$98="3"</formula>
    </cfRule>
  </conditionalFormatting>
  <conditionalFormatting sqref="L98">
    <cfRule type="expression" dxfId="1041" priority="1042">
      <formula>$L$98="4"</formula>
    </cfRule>
  </conditionalFormatting>
  <conditionalFormatting sqref="L98">
    <cfRule type="expression" dxfId="1040" priority="1041">
      <formula>$L$98="5"</formula>
    </cfRule>
  </conditionalFormatting>
  <conditionalFormatting sqref="I99:U99">
    <cfRule type="expression" dxfId="1039" priority="1040">
      <formula>$P$99="Not started"</formula>
    </cfRule>
  </conditionalFormatting>
  <conditionalFormatting sqref="I99:U99">
    <cfRule type="expression" dxfId="1038" priority="1039">
      <formula>$P$99="In progress"</formula>
    </cfRule>
  </conditionalFormatting>
  <conditionalFormatting sqref="I99:U99">
    <cfRule type="expression" dxfId="1037" priority="1038">
      <formula>$P$99="Closed"</formula>
    </cfRule>
  </conditionalFormatting>
  <conditionalFormatting sqref="I99:U99">
    <cfRule type="expression" dxfId="1036" priority="1037">
      <formula>$P$99="Canceled"</formula>
    </cfRule>
  </conditionalFormatting>
  <conditionalFormatting sqref="I99:U99">
    <cfRule type="expression" dxfId="1035" priority="1027">
      <formula>$I$99="Epic"</formula>
    </cfRule>
    <cfRule type="expression" dxfId="1034" priority="1029">
      <formula>$I$99="Deployment Story"</formula>
    </cfRule>
    <cfRule type="expression" dxfId="1033" priority="1036">
      <formula>$P$99="Suspended"</formula>
    </cfRule>
  </conditionalFormatting>
  <conditionalFormatting sqref="I99:U99">
    <cfRule type="expression" dxfId="1032" priority="1035">
      <formula>$P$99="Applied"</formula>
    </cfRule>
  </conditionalFormatting>
  <conditionalFormatting sqref="I99:U99">
    <cfRule type="expression" dxfId="1031" priority="1034">
      <formula>$P$99="N/A"</formula>
    </cfRule>
  </conditionalFormatting>
  <conditionalFormatting sqref="I99:U99">
    <cfRule type="expression" dxfId="1030" priority="1033">
      <formula>$P$99=""</formula>
    </cfRule>
  </conditionalFormatting>
  <conditionalFormatting sqref="I99:U99">
    <cfRule type="expression" dxfId="1029" priority="1032">
      <formula>$I$99="US"</formula>
    </cfRule>
  </conditionalFormatting>
  <conditionalFormatting sqref="I99:U99">
    <cfRule type="expression" dxfId="1028" priority="1031">
      <formula>$I$99="Not-US"</formula>
    </cfRule>
  </conditionalFormatting>
  <conditionalFormatting sqref="I99:U99">
    <cfRule type="expression" dxfId="1027" priority="1026">
      <formula>$I$99="Issue"</formula>
    </cfRule>
    <cfRule type="expression" dxfId="1026" priority="1028">
      <formula>$I$99="TS"</formula>
    </cfRule>
    <cfRule type="expression" dxfId="1025" priority="1030">
      <formula>$I$99="Spike"</formula>
    </cfRule>
  </conditionalFormatting>
  <conditionalFormatting sqref="L99">
    <cfRule type="expression" dxfId="1024" priority="1025">
      <formula>$L$99="1"</formula>
    </cfRule>
  </conditionalFormatting>
  <conditionalFormatting sqref="L99">
    <cfRule type="expression" dxfId="1023" priority="1024">
      <formula>$L$99="2"</formula>
    </cfRule>
  </conditionalFormatting>
  <conditionalFormatting sqref="L99">
    <cfRule type="expression" dxfId="1022" priority="1023">
      <formula>$L$99="3"</formula>
    </cfRule>
  </conditionalFormatting>
  <conditionalFormatting sqref="L99">
    <cfRule type="expression" dxfId="1021" priority="1022">
      <formula>$L$99="4"</formula>
    </cfRule>
  </conditionalFormatting>
  <conditionalFormatting sqref="L99">
    <cfRule type="expression" dxfId="1020" priority="1021">
      <formula>$L$99="5"</formula>
    </cfRule>
  </conditionalFormatting>
  <conditionalFormatting sqref="I100:U100">
    <cfRule type="expression" dxfId="1019" priority="1020">
      <formula>$P$100="Not started"</formula>
    </cfRule>
  </conditionalFormatting>
  <conditionalFormatting sqref="I100:U100">
    <cfRule type="expression" dxfId="1018" priority="1019">
      <formula>$P$100="In progress"</formula>
    </cfRule>
  </conditionalFormatting>
  <conditionalFormatting sqref="I100:U100">
    <cfRule type="expression" dxfId="1017" priority="1018">
      <formula>$P$100="Closed"</formula>
    </cfRule>
  </conditionalFormatting>
  <conditionalFormatting sqref="I100:U100">
    <cfRule type="expression" dxfId="1016" priority="1017">
      <formula>$P$100="Canceled"</formula>
    </cfRule>
  </conditionalFormatting>
  <conditionalFormatting sqref="I100:U100">
    <cfRule type="expression" dxfId="1015" priority="1007">
      <formula>$I$100="Epic"</formula>
    </cfRule>
    <cfRule type="expression" dxfId="1014" priority="1009">
      <formula>$I$100="Deployment Story"</formula>
    </cfRule>
    <cfRule type="expression" dxfId="1013" priority="1016">
      <formula>$P$100="Suspended"</formula>
    </cfRule>
  </conditionalFormatting>
  <conditionalFormatting sqref="I100:U100">
    <cfRule type="expression" dxfId="1012" priority="1015">
      <formula>$P$100="Applied"</formula>
    </cfRule>
  </conditionalFormatting>
  <conditionalFormatting sqref="I100:U100">
    <cfRule type="expression" dxfId="1011" priority="1014">
      <formula>$P$100="N/A"</formula>
    </cfRule>
  </conditionalFormatting>
  <conditionalFormatting sqref="I100:U100">
    <cfRule type="expression" dxfId="1010" priority="1013">
      <formula>$P$100=""</formula>
    </cfRule>
  </conditionalFormatting>
  <conditionalFormatting sqref="I100:U100">
    <cfRule type="expression" dxfId="1009" priority="1012">
      <formula>$I$100="US"</formula>
    </cfRule>
  </conditionalFormatting>
  <conditionalFormatting sqref="I100:U100">
    <cfRule type="expression" dxfId="1008" priority="1011">
      <formula>$I$100="Not-US"</formula>
    </cfRule>
  </conditionalFormatting>
  <conditionalFormatting sqref="I100:U100">
    <cfRule type="expression" dxfId="1007" priority="1006">
      <formula>$I$100="Issue"</formula>
    </cfRule>
    <cfRule type="expression" dxfId="1006" priority="1008">
      <formula>$I$100="TS"</formula>
    </cfRule>
    <cfRule type="expression" dxfId="1005" priority="1010">
      <formula>$I$100="Spike"</formula>
    </cfRule>
  </conditionalFormatting>
  <conditionalFormatting sqref="L100">
    <cfRule type="expression" dxfId="1004" priority="1005">
      <formula>$L$100="1"</formula>
    </cfRule>
  </conditionalFormatting>
  <conditionalFormatting sqref="L100">
    <cfRule type="expression" dxfId="1003" priority="1004">
      <formula>$L$100="2"</formula>
    </cfRule>
  </conditionalFormatting>
  <conditionalFormatting sqref="L100">
    <cfRule type="expression" dxfId="1002" priority="1003">
      <formula>$L$100="3"</formula>
    </cfRule>
  </conditionalFormatting>
  <conditionalFormatting sqref="L100">
    <cfRule type="expression" dxfId="1001" priority="1002">
      <formula>$L$100="4"</formula>
    </cfRule>
  </conditionalFormatting>
  <conditionalFormatting sqref="L100">
    <cfRule type="expression" dxfId="1000" priority="1001">
      <formula>$L$100="5"</formula>
    </cfRule>
  </conditionalFormatting>
  <conditionalFormatting sqref="I101:U101">
    <cfRule type="expression" dxfId="999" priority="1000">
      <formula>$P$101="Not started"</formula>
    </cfRule>
  </conditionalFormatting>
  <conditionalFormatting sqref="I101:U101">
    <cfRule type="expression" dxfId="998" priority="999">
      <formula>$P$101="In progress"</formula>
    </cfRule>
  </conditionalFormatting>
  <conditionalFormatting sqref="I101:U101">
    <cfRule type="expression" dxfId="997" priority="998">
      <formula>$P$101="Closed"</formula>
    </cfRule>
  </conditionalFormatting>
  <conditionalFormatting sqref="I101:U101">
    <cfRule type="expression" dxfId="996" priority="997">
      <formula>$P$101="Canceled"</formula>
    </cfRule>
  </conditionalFormatting>
  <conditionalFormatting sqref="I101:U101">
    <cfRule type="expression" dxfId="995" priority="987">
      <formula>$I$101="Epic"</formula>
    </cfRule>
    <cfRule type="expression" dxfId="994" priority="989">
      <formula>$I$101="Deployment Story"</formula>
    </cfRule>
    <cfRule type="expression" dxfId="993" priority="996">
      <formula>$P$101="Suspended"</formula>
    </cfRule>
  </conditionalFormatting>
  <conditionalFormatting sqref="I101:U101">
    <cfRule type="expression" dxfId="992" priority="995">
      <formula>$P$101="Applied"</formula>
    </cfRule>
  </conditionalFormatting>
  <conditionalFormatting sqref="I101:U101">
    <cfRule type="expression" dxfId="991" priority="994">
      <formula>$P$101="N/A"</formula>
    </cfRule>
  </conditionalFormatting>
  <conditionalFormatting sqref="I101:U101">
    <cfRule type="expression" dxfId="990" priority="993">
      <formula>$P$101=""</formula>
    </cfRule>
  </conditionalFormatting>
  <conditionalFormatting sqref="I101:U101">
    <cfRule type="expression" dxfId="989" priority="992">
      <formula>$I$101="US"</formula>
    </cfRule>
  </conditionalFormatting>
  <conditionalFormatting sqref="I101:U101">
    <cfRule type="expression" dxfId="988" priority="991">
      <formula>$I$101="Not-US"</formula>
    </cfRule>
  </conditionalFormatting>
  <conditionalFormatting sqref="I101:U101">
    <cfRule type="expression" dxfId="987" priority="986">
      <formula>$I$101="Issue"</formula>
    </cfRule>
    <cfRule type="expression" dxfId="986" priority="988">
      <formula>$I$101="TS"</formula>
    </cfRule>
    <cfRule type="expression" dxfId="985" priority="990">
      <formula>$I$101="Spike"</formula>
    </cfRule>
  </conditionalFormatting>
  <conditionalFormatting sqref="L101">
    <cfRule type="expression" dxfId="984" priority="985">
      <formula>$L$101="1"</formula>
    </cfRule>
  </conditionalFormatting>
  <conditionalFormatting sqref="L101">
    <cfRule type="expression" dxfId="983" priority="984">
      <formula>$L$101="2"</formula>
    </cfRule>
  </conditionalFormatting>
  <conditionalFormatting sqref="L101">
    <cfRule type="expression" dxfId="982" priority="983">
      <formula>$L$101="3"</formula>
    </cfRule>
  </conditionalFormatting>
  <conditionalFormatting sqref="L101">
    <cfRule type="expression" dxfId="981" priority="982">
      <formula>$L$101="4"</formula>
    </cfRule>
  </conditionalFormatting>
  <conditionalFormatting sqref="L101">
    <cfRule type="expression" dxfId="980" priority="981">
      <formula>$L$101="5"</formula>
    </cfRule>
  </conditionalFormatting>
  <conditionalFormatting sqref="I102:U102">
    <cfRule type="expression" dxfId="979" priority="980">
      <formula>$P$102="Not started"</formula>
    </cfRule>
  </conditionalFormatting>
  <conditionalFormatting sqref="I102:U102">
    <cfRule type="expression" dxfId="978" priority="979">
      <formula>$P$102="In progress"</formula>
    </cfRule>
  </conditionalFormatting>
  <conditionalFormatting sqref="I102:U102">
    <cfRule type="expression" dxfId="977" priority="978">
      <formula>$P$102="Closed"</formula>
    </cfRule>
  </conditionalFormatting>
  <conditionalFormatting sqref="I102:U102">
    <cfRule type="expression" dxfId="976" priority="977">
      <formula>$P$102="Canceled"</formula>
    </cfRule>
  </conditionalFormatting>
  <conditionalFormatting sqref="I102:U102">
    <cfRule type="expression" dxfId="975" priority="967">
      <formula>$I$102="Epic"</formula>
    </cfRule>
    <cfRule type="expression" dxfId="974" priority="969">
      <formula>$I$102="Deployment Story"</formula>
    </cfRule>
    <cfRule type="expression" dxfId="973" priority="976">
      <formula>$P$102="Suspended"</formula>
    </cfRule>
  </conditionalFormatting>
  <conditionalFormatting sqref="I102:U102">
    <cfRule type="expression" dxfId="972" priority="975">
      <formula>$P$102="Applied"</formula>
    </cfRule>
  </conditionalFormatting>
  <conditionalFormatting sqref="I102:U102">
    <cfRule type="expression" dxfId="971" priority="974">
      <formula>$P$102="N/A"</formula>
    </cfRule>
  </conditionalFormatting>
  <conditionalFormatting sqref="I102:U102">
    <cfRule type="expression" dxfId="970" priority="973">
      <formula>$P$102=""</formula>
    </cfRule>
  </conditionalFormatting>
  <conditionalFormatting sqref="I102:U102">
    <cfRule type="expression" dxfId="969" priority="972">
      <formula>$I$102="US"</formula>
    </cfRule>
  </conditionalFormatting>
  <conditionalFormatting sqref="I102:U102">
    <cfRule type="expression" dxfId="968" priority="971">
      <formula>$I$102="Not-US"</formula>
    </cfRule>
  </conditionalFormatting>
  <conditionalFormatting sqref="I102:U102">
    <cfRule type="expression" dxfId="967" priority="966">
      <formula>$I$102="Issue"</formula>
    </cfRule>
    <cfRule type="expression" dxfId="966" priority="968">
      <formula>$I$102="TS"</formula>
    </cfRule>
    <cfRule type="expression" dxfId="965" priority="970">
      <formula>$I$102="Spike"</formula>
    </cfRule>
  </conditionalFormatting>
  <conditionalFormatting sqref="L102">
    <cfRule type="expression" dxfId="964" priority="965">
      <formula>$L$102="1"</formula>
    </cfRule>
  </conditionalFormatting>
  <conditionalFormatting sqref="L102">
    <cfRule type="expression" dxfId="963" priority="964">
      <formula>$L$102="2"</formula>
    </cfRule>
  </conditionalFormatting>
  <conditionalFormatting sqref="L102">
    <cfRule type="expression" dxfId="962" priority="963">
      <formula>$L$102="3"</formula>
    </cfRule>
  </conditionalFormatting>
  <conditionalFormatting sqref="L102">
    <cfRule type="expression" dxfId="961" priority="962">
      <formula>$L$102="4"</formula>
    </cfRule>
  </conditionalFormatting>
  <conditionalFormatting sqref="L102">
    <cfRule type="expression" dxfId="960" priority="961">
      <formula>$L$102="5"</formula>
    </cfRule>
  </conditionalFormatting>
  <conditionalFormatting sqref="I103:U103">
    <cfRule type="expression" dxfId="959" priority="960">
      <formula>$P$103="Not started"</formula>
    </cfRule>
  </conditionalFormatting>
  <conditionalFormatting sqref="I103:U103">
    <cfRule type="expression" dxfId="958" priority="959">
      <formula>$P$103="In progress"</formula>
    </cfRule>
  </conditionalFormatting>
  <conditionalFormatting sqref="I103:U103">
    <cfRule type="expression" dxfId="957" priority="958">
      <formula>$P$103="Closed"</formula>
    </cfRule>
  </conditionalFormatting>
  <conditionalFormatting sqref="I103:U103">
    <cfRule type="expression" dxfId="956" priority="957">
      <formula>$P$103="Canceled"</formula>
    </cfRule>
  </conditionalFormatting>
  <conditionalFormatting sqref="I103:U103">
    <cfRule type="expression" dxfId="955" priority="947">
      <formula>$I$103="Epic"</formula>
    </cfRule>
    <cfRule type="expression" dxfId="954" priority="949">
      <formula>$I$103="Deployment Story"</formula>
    </cfRule>
    <cfRule type="expression" dxfId="953" priority="956">
      <formula>$P$103="Suspended"</formula>
    </cfRule>
  </conditionalFormatting>
  <conditionalFormatting sqref="I103:U103">
    <cfRule type="expression" dxfId="952" priority="955">
      <formula>$P$103="Applied"</formula>
    </cfRule>
  </conditionalFormatting>
  <conditionalFormatting sqref="I103:U103">
    <cfRule type="expression" dxfId="951" priority="954">
      <formula>$P$103="N/A"</formula>
    </cfRule>
  </conditionalFormatting>
  <conditionalFormatting sqref="I103:U103">
    <cfRule type="expression" dxfId="950" priority="953">
      <formula>$P$103=""</formula>
    </cfRule>
  </conditionalFormatting>
  <conditionalFormatting sqref="I103:U103">
    <cfRule type="expression" dxfId="949" priority="952">
      <formula>$I$103="US"</formula>
    </cfRule>
  </conditionalFormatting>
  <conditionalFormatting sqref="I103:U103">
    <cfRule type="expression" dxfId="948" priority="951">
      <formula>$I$103="Not-US"</formula>
    </cfRule>
  </conditionalFormatting>
  <conditionalFormatting sqref="I103:U103">
    <cfRule type="expression" dxfId="947" priority="946">
      <formula>$I$103="Issue"</formula>
    </cfRule>
    <cfRule type="expression" dxfId="946" priority="948">
      <formula>$I$103="TS"</formula>
    </cfRule>
    <cfRule type="expression" dxfId="945" priority="950">
      <formula>$I$103="Spike"</formula>
    </cfRule>
  </conditionalFormatting>
  <conditionalFormatting sqref="L103">
    <cfRule type="expression" dxfId="944" priority="945">
      <formula>$L$103="1"</formula>
    </cfRule>
  </conditionalFormatting>
  <conditionalFormatting sqref="L103">
    <cfRule type="expression" dxfId="943" priority="944">
      <formula>$L$103="2"</formula>
    </cfRule>
  </conditionalFormatting>
  <conditionalFormatting sqref="L103">
    <cfRule type="expression" dxfId="942" priority="943">
      <formula>$L$103="3"</formula>
    </cfRule>
  </conditionalFormatting>
  <conditionalFormatting sqref="L103">
    <cfRule type="expression" dxfId="941" priority="942">
      <formula>$L$103="4"</formula>
    </cfRule>
  </conditionalFormatting>
  <conditionalFormatting sqref="L103">
    <cfRule type="expression" dxfId="940" priority="941">
      <formula>$L$103="5"</formula>
    </cfRule>
  </conditionalFormatting>
  <conditionalFormatting sqref="I104:U104">
    <cfRule type="expression" dxfId="939" priority="940">
      <formula>$P$104="Not started"</formula>
    </cfRule>
  </conditionalFormatting>
  <conditionalFormatting sqref="I104:U104">
    <cfRule type="expression" dxfId="938" priority="939">
      <formula>$P$104="In progress"</formula>
    </cfRule>
  </conditionalFormatting>
  <conditionalFormatting sqref="I104:U104">
    <cfRule type="expression" dxfId="937" priority="938">
      <formula>$P$104="Closed"</formula>
    </cfRule>
  </conditionalFormatting>
  <conditionalFormatting sqref="I104:U104">
    <cfRule type="expression" dxfId="936" priority="937">
      <formula>$P$104="Canceled"</formula>
    </cfRule>
  </conditionalFormatting>
  <conditionalFormatting sqref="I104:U104">
    <cfRule type="expression" dxfId="935" priority="927">
      <formula>$I$104="Epic"</formula>
    </cfRule>
    <cfRule type="expression" dxfId="934" priority="929">
      <formula>$I$104="Deployment Story"</formula>
    </cfRule>
    <cfRule type="expression" dxfId="933" priority="936">
      <formula>$P$104="Suspended"</formula>
    </cfRule>
  </conditionalFormatting>
  <conditionalFormatting sqref="I104:U104">
    <cfRule type="expression" dxfId="932" priority="935">
      <formula>$P$104="Applied"</formula>
    </cfRule>
  </conditionalFormatting>
  <conditionalFormatting sqref="I104:U104">
    <cfRule type="expression" dxfId="931" priority="934">
      <formula>$P$104="N/A"</formula>
    </cfRule>
  </conditionalFormatting>
  <conditionalFormatting sqref="I104:U104">
    <cfRule type="expression" dxfId="930" priority="933">
      <formula>$P$104=""</formula>
    </cfRule>
  </conditionalFormatting>
  <conditionalFormatting sqref="I104:U104">
    <cfRule type="expression" dxfId="929" priority="932">
      <formula>$I$104="US"</formula>
    </cfRule>
  </conditionalFormatting>
  <conditionalFormatting sqref="I104:U104">
    <cfRule type="expression" dxfId="928" priority="931">
      <formula>$I$104="Not-US"</formula>
    </cfRule>
  </conditionalFormatting>
  <conditionalFormatting sqref="I104:U104">
    <cfRule type="expression" dxfId="927" priority="926">
      <formula>$I$104="Issue"</formula>
    </cfRule>
    <cfRule type="expression" dxfId="926" priority="928">
      <formula>$I$104="TS"</formula>
    </cfRule>
    <cfRule type="expression" dxfId="925" priority="930">
      <formula>$I$104="Spike"</formula>
    </cfRule>
  </conditionalFormatting>
  <conditionalFormatting sqref="L104">
    <cfRule type="expression" dxfId="924" priority="925">
      <formula>$L$104="1"</formula>
    </cfRule>
  </conditionalFormatting>
  <conditionalFormatting sqref="L104">
    <cfRule type="expression" dxfId="923" priority="924">
      <formula>$L$104="2"</formula>
    </cfRule>
  </conditionalFormatting>
  <conditionalFormatting sqref="L104">
    <cfRule type="expression" dxfId="922" priority="923">
      <formula>$L$104="3"</formula>
    </cfRule>
  </conditionalFormatting>
  <conditionalFormatting sqref="L104">
    <cfRule type="expression" dxfId="921" priority="922">
      <formula>$L$104="4"</formula>
    </cfRule>
  </conditionalFormatting>
  <conditionalFormatting sqref="L104">
    <cfRule type="expression" dxfId="920" priority="921">
      <formula>$L$104="5"</formula>
    </cfRule>
  </conditionalFormatting>
  <conditionalFormatting sqref="I105:U105">
    <cfRule type="expression" dxfId="919" priority="920">
      <formula>$P$105="Not started"</formula>
    </cfRule>
  </conditionalFormatting>
  <conditionalFormatting sqref="I105:U105">
    <cfRule type="expression" dxfId="918" priority="919">
      <formula>$P$105="In progress"</formula>
    </cfRule>
  </conditionalFormatting>
  <conditionalFormatting sqref="I105:U105">
    <cfRule type="expression" dxfId="917" priority="918">
      <formula>$P$105="Closed"</formula>
    </cfRule>
  </conditionalFormatting>
  <conditionalFormatting sqref="I105:U105">
    <cfRule type="expression" dxfId="916" priority="917">
      <formula>$P$105="Canceled"</formula>
    </cfRule>
  </conditionalFormatting>
  <conditionalFormatting sqref="I105:U105">
    <cfRule type="expression" dxfId="915" priority="907">
      <formula>$I$105="Epic"</formula>
    </cfRule>
    <cfRule type="expression" dxfId="914" priority="909">
      <formula>$I$105="Deployment Story"</formula>
    </cfRule>
    <cfRule type="expression" dxfId="913" priority="916">
      <formula>$P$105="Suspended"</formula>
    </cfRule>
  </conditionalFormatting>
  <conditionalFormatting sqref="I105:U105">
    <cfRule type="expression" dxfId="912" priority="915">
      <formula>$P$105="Applied"</formula>
    </cfRule>
  </conditionalFormatting>
  <conditionalFormatting sqref="I105:U105">
    <cfRule type="expression" dxfId="911" priority="914">
      <formula>$P$105="N/A"</formula>
    </cfRule>
  </conditionalFormatting>
  <conditionalFormatting sqref="I105:U105">
    <cfRule type="expression" dxfId="910" priority="913">
      <formula>$P$105=""</formula>
    </cfRule>
  </conditionalFormatting>
  <conditionalFormatting sqref="I105:U105">
    <cfRule type="expression" dxfId="909" priority="912">
      <formula>$I$105="US"</formula>
    </cfRule>
  </conditionalFormatting>
  <conditionalFormatting sqref="I105:U105">
    <cfRule type="expression" dxfId="908" priority="911">
      <formula>$I$105="Not-US"</formula>
    </cfRule>
  </conditionalFormatting>
  <conditionalFormatting sqref="I105:U105">
    <cfRule type="expression" dxfId="907" priority="906">
      <formula>$I$105="Issue"</formula>
    </cfRule>
    <cfRule type="expression" dxfId="906" priority="908">
      <formula>$I$105="TS"</formula>
    </cfRule>
    <cfRule type="expression" dxfId="905" priority="910">
      <formula>$I$105="Spike"</formula>
    </cfRule>
  </conditionalFormatting>
  <conditionalFormatting sqref="L105">
    <cfRule type="expression" dxfId="904" priority="905">
      <formula>$L$105="1"</formula>
    </cfRule>
  </conditionalFormatting>
  <conditionalFormatting sqref="L105">
    <cfRule type="expression" dxfId="903" priority="904">
      <formula>$L$105="2"</formula>
    </cfRule>
  </conditionalFormatting>
  <conditionalFormatting sqref="L105">
    <cfRule type="expression" dxfId="902" priority="903">
      <formula>$L$105="3"</formula>
    </cfRule>
  </conditionalFormatting>
  <conditionalFormatting sqref="L105">
    <cfRule type="expression" dxfId="901" priority="902">
      <formula>$L$105="4"</formula>
    </cfRule>
  </conditionalFormatting>
  <conditionalFormatting sqref="L105">
    <cfRule type="expression" dxfId="900" priority="901">
      <formula>$L$105="5"</formula>
    </cfRule>
  </conditionalFormatting>
  <conditionalFormatting sqref="I106:U106">
    <cfRule type="expression" dxfId="899" priority="900">
      <formula>$P$106="Not started"</formula>
    </cfRule>
  </conditionalFormatting>
  <conditionalFormatting sqref="I106:U106">
    <cfRule type="expression" dxfId="898" priority="899">
      <formula>$P$106="In progress"</formula>
    </cfRule>
  </conditionalFormatting>
  <conditionalFormatting sqref="I106:U106">
    <cfRule type="expression" dxfId="897" priority="898">
      <formula>$P$106="Closed"</formula>
    </cfRule>
  </conditionalFormatting>
  <conditionalFormatting sqref="I106:U106">
    <cfRule type="expression" dxfId="896" priority="897">
      <formula>$P$106="Canceled"</formula>
    </cfRule>
  </conditionalFormatting>
  <conditionalFormatting sqref="I106:U106">
    <cfRule type="expression" dxfId="895" priority="887">
      <formula>$I$106="Epic"</formula>
    </cfRule>
    <cfRule type="expression" dxfId="894" priority="889">
      <formula>$I$106="Deployment Story"</formula>
    </cfRule>
    <cfRule type="expression" dxfId="893" priority="896">
      <formula>$P$106="Suspended"</formula>
    </cfRule>
  </conditionalFormatting>
  <conditionalFormatting sqref="I106:U106">
    <cfRule type="expression" dxfId="892" priority="895">
      <formula>$P$106="Applied"</formula>
    </cfRule>
  </conditionalFormatting>
  <conditionalFormatting sqref="I106:U106">
    <cfRule type="expression" dxfId="891" priority="894">
      <formula>$P$106="N/A"</formula>
    </cfRule>
  </conditionalFormatting>
  <conditionalFormatting sqref="I106:U106">
    <cfRule type="expression" dxfId="890" priority="893">
      <formula>$P$106=""</formula>
    </cfRule>
  </conditionalFormatting>
  <conditionalFormatting sqref="I106:U106">
    <cfRule type="expression" dxfId="889" priority="892">
      <formula>$I$106="US"</formula>
    </cfRule>
  </conditionalFormatting>
  <conditionalFormatting sqref="I106:U106">
    <cfRule type="expression" dxfId="888" priority="891">
      <formula>$I$106="Not-US"</formula>
    </cfRule>
  </conditionalFormatting>
  <conditionalFormatting sqref="I106:U106">
    <cfRule type="expression" dxfId="887" priority="886">
      <formula>$I$106="Issue"</formula>
    </cfRule>
    <cfRule type="expression" dxfId="886" priority="888">
      <formula>$I$106="TS"</formula>
    </cfRule>
    <cfRule type="expression" dxfId="885" priority="890">
      <formula>$I$106="Spike"</formula>
    </cfRule>
  </conditionalFormatting>
  <conditionalFormatting sqref="L106">
    <cfRule type="expression" dxfId="884" priority="885">
      <formula>$L$106="1"</formula>
    </cfRule>
  </conditionalFormatting>
  <conditionalFormatting sqref="L106">
    <cfRule type="expression" dxfId="883" priority="884">
      <formula>$L$106="2"</formula>
    </cfRule>
  </conditionalFormatting>
  <conditionalFormatting sqref="L106">
    <cfRule type="expression" dxfId="882" priority="883">
      <formula>$L$106="3"</formula>
    </cfRule>
  </conditionalFormatting>
  <conditionalFormatting sqref="L106">
    <cfRule type="expression" dxfId="881" priority="882">
      <formula>$L$106="4"</formula>
    </cfRule>
  </conditionalFormatting>
  <conditionalFormatting sqref="L106">
    <cfRule type="expression" dxfId="880" priority="881">
      <formula>$L$106="5"</formula>
    </cfRule>
  </conditionalFormatting>
  <conditionalFormatting sqref="I107:U107">
    <cfRule type="expression" dxfId="879" priority="880">
      <formula>$P$107="Not started"</formula>
    </cfRule>
  </conditionalFormatting>
  <conditionalFormatting sqref="I107:U107">
    <cfRule type="expression" dxfId="878" priority="879">
      <formula>$P$107="In progress"</formula>
    </cfRule>
  </conditionalFormatting>
  <conditionalFormatting sqref="I107:U107">
    <cfRule type="expression" dxfId="877" priority="878">
      <formula>$P$107="Closed"</formula>
    </cfRule>
  </conditionalFormatting>
  <conditionalFormatting sqref="I107:U107">
    <cfRule type="expression" dxfId="876" priority="877">
      <formula>$P$107="Canceled"</formula>
    </cfRule>
  </conditionalFormatting>
  <conditionalFormatting sqref="I107:U107">
    <cfRule type="expression" dxfId="875" priority="867">
      <formula>$I$107="Epic"</formula>
    </cfRule>
    <cfRule type="expression" dxfId="874" priority="869">
      <formula>$I$107="Deployment Story"</formula>
    </cfRule>
    <cfRule type="expression" dxfId="873" priority="876">
      <formula>$P$107="Suspended"</formula>
    </cfRule>
  </conditionalFormatting>
  <conditionalFormatting sqref="I107:U107">
    <cfRule type="expression" dxfId="872" priority="875">
      <formula>$P$107="Applied"</formula>
    </cfRule>
  </conditionalFormatting>
  <conditionalFormatting sqref="I107:U107">
    <cfRule type="expression" dxfId="871" priority="874">
      <formula>$P$107="N/A"</formula>
    </cfRule>
  </conditionalFormatting>
  <conditionalFormatting sqref="I107:U107">
    <cfRule type="expression" dxfId="870" priority="873">
      <formula>$P$107=""</formula>
    </cfRule>
  </conditionalFormatting>
  <conditionalFormatting sqref="I107:U107">
    <cfRule type="expression" dxfId="869" priority="872">
      <formula>$I$107="US"</formula>
    </cfRule>
  </conditionalFormatting>
  <conditionalFormatting sqref="I107:U107">
    <cfRule type="expression" dxfId="868" priority="871">
      <formula>$I$107="Not-US"</formula>
    </cfRule>
  </conditionalFormatting>
  <conditionalFormatting sqref="I107:U107">
    <cfRule type="expression" dxfId="867" priority="866">
      <formula>$I$107="Issue"</formula>
    </cfRule>
    <cfRule type="expression" dxfId="866" priority="868">
      <formula>$I$107="TS"</formula>
    </cfRule>
    <cfRule type="expression" dxfId="865" priority="870">
      <formula>$I$107="Spike"</formula>
    </cfRule>
  </conditionalFormatting>
  <conditionalFormatting sqref="L107">
    <cfRule type="expression" dxfId="864" priority="865">
      <formula>$L$107="1"</formula>
    </cfRule>
  </conditionalFormatting>
  <conditionalFormatting sqref="L107">
    <cfRule type="expression" dxfId="863" priority="864">
      <formula>$L$107="2"</formula>
    </cfRule>
  </conditionalFormatting>
  <conditionalFormatting sqref="L107">
    <cfRule type="expression" dxfId="862" priority="863">
      <formula>$L$107="3"</formula>
    </cfRule>
  </conditionalFormatting>
  <conditionalFormatting sqref="L107">
    <cfRule type="expression" dxfId="861" priority="862">
      <formula>$L$107="4"</formula>
    </cfRule>
  </conditionalFormatting>
  <conditionalFormatting sqref="L107">
    <cfRule type="expression" dxfId="860" priority="861">
      <formula>$L$107="5"</formula>
    </cfRule>
  </conditionalFormatting>
  <conditionalFormatting sqref="I108:U108">
    <cfRule type="expression" dxfId="859" priority="860">
      <formula>$P$108="Not started"</formula>
    </cfRule>
  </conditionalFormatting>
  <conditionalFormatting sqref="I108:U108">
    <cfRule type="expression" dxfId="858" priority="859">
      <formula>$P$108="In progress"</formula>
    </cfRule>
  </conditionalFormatting>
  <conditionalFormatting sqref="I108:U108">
    <cfRule type="expression" dxfId="857" priority="858">
      <formula>$P$108="Closed"</formula>
    </cfRule>
  </conditionalFormatting>
  <conditionalFormatting sqref="I108:U108">
    <cfRule type="expression" dxfId="856" priority="857">
      <formula>$P$108="Canceled"</formula>
    </cfRule>
  </conditionalFormatting>
  <conditionalFormatting sqref="I108:U108">
    <cfRule type="expression" dxfId="855" priority="856">
      <formula>$P$108="Suspended"</formula>
    </cfRule>
  </conditionalFormatting>
  <conditionalFormatting sqref="I108:U108">
    <cfRule type="expression" dxfId="854" priority="855">
      <formula>$P$108="Applied"</formula>
    </cfRule>
  </conditionalFormatting>
  <conditionalFormatting sqref="I108:U108">
    <cfRule type="expression" dxfId="853" priority="854">
      <formula>$P$108="N/A"</formula>
    </cfRule>
  </conditionalFormatting>
  <conditionalFormatting sqref="I108:U108">
    <cfRule type="expression" dxfId="852" priority="853">
      <formula>$P$108=""</formula>
    </cfRule>
  </conditionalFormatting>
  <conditionalFormatting sqref="I108:U108">
    <cfRule type="expression" dxfId="851" priority="852">
      <formula>$I$108="US"</formula>
    </cfRule>
  </conditionalFormatting>
  <conditionalFormatting sqref="I108:U108">
    <cfRule type="expression" dxfId="850" priority="851">
      <formula>$I$108="Not-US"</formula>
    </cfRule>
  </conditionalFormatting>
  <conditionalFormatting sqref="I108:U108">
    <cfRule type="expression" dxfId="849" priority="850">
      <formula>$I$108="Spike"</formula>
    </cfRule>
  </conditionalFormatting>
  <conditionalFormatting sqref="I108:U108">
    <cfRule type="expression" dxfId="848" priority="849">
      <formula>$I$108="Deployment Story"</formula>
    </cfRule>
  </conditionalFormatting>
  <conditionalFormatting sqref="I108:U108">
    <cfRule type="expression" dxfId="847" priority="848">
      <formula>$I$108="TS"</formula>
    </cfRule>
  </conditionalFormatting>
  <conditionalFormatting sqref="I108:U108">
    <cfRule type="expression" dxfId="846" priority="847">
      <formula>$I$108="Epic"</formula>
    </cfRule>
  </conditionalFormatting>
  <conditionalFormatting sqref="I108:U108">
    <cfRule type="expression" dxfId="845" priority="846">
      <formula>$I$108="Issue"</formula>
    </cfRule>
  </conditionalFormatting>
  <conditionalFormatting sqref="L108">
    <cfRule type="expression" dxfId="844" priority="845">
      <formula>$L$108="1"</formula>
    </cfRule>
  </conditionalFormatting>
  <conditionalFormatting sqref="L108">
    <cfRule type="expression" dxfId="843" priority="844">
      <formula>$L$108="2"</formula>
    </cfRule>
  </conditionalFormatting>
  <conditionalFormatting sqref="L108">
    <cfRule type="expression" dxfId="842" priority="843">
      <formula>$L$108="3"</formula>
    </cfRule>
  </conditionalFormatting>
  <conditionalFormatting sqref="L108">
    <cfRule type="expression" dxfId="841" priority="842">
      <formula>$L$108="4"</formula>
    </cfRule>
  </conditionalFormatting>
  <conditionalFormatting sqref="L108">
    <cfRule type="expression" dxfId="840" priority="841">
      <formula>$L$108="5"</formula>
    </cfRule>
  </conditionalFormatting>
  <conditionalFormatting sqref="I109:U109">
    <cfRule type="expression" dxfId="839" priority="840">
      <formula>$P$109="Not started"</formula>
    </cfRule>
  </conditionalFormatting>
  <conditionalFormatting sqref="I109:U109">
    <cfRule type="expression" dxfId="838" priority="839">
      <formula>$P$109="In progress"</formula>
    </cfRule>
  </conditionalFormatting>
  <conditionalFormatting sqref="I109:U109">
    <cfRule type="expression" dxfId="837" priority="838">
      <formula>$P$109="Closed"</formula>
    </cfRule>
  </conditionalFormatting>
  <conditionalFormatting sqref="I109:U109">
    <cfRule type="expression" dxfId="836" priority="837">
      <formula>$P$109="Canceled"</formula>
    </cfRule>
  </conditionalFormatting>
  <conditionalFormatting sqref="I109:U109">
    <cfRule type="expression" dxfId="835" priority="827">
      <formula>$I$109="Epic"</formula>
    </cfRule>
    <cfRule type="expression" dxfId="834" priority="829">
      <formula>$I$109="Deployment Story"</formula>
    </cfRule>
    <cfRule type="expression" dxfId="833" priority="836">
      <formula>$P$109="Suspended"</formula>
    </cfRule>
  </conditionalFormatting>
  <conditionalFormatting sqref="I109:U109">
    <cfRule type="expression" dxfId="832" priority="835">
      <formula>$P$109="Applied"</formula>
    </cfRule>
  </conditionalFormatting>
  <conditionalFormatting sqref="I109:U109">
    <cfRule type="expression" dxfId="831" priority="834">
      <formula>$P$109="N/A"</formula>
    </cfRule>
  </conditionalFormatting>
  <conditionalFormatting sqref="I109:U109">
    <cfRule type="expression" dxfId="830" priority="833">
      <formula>$P$109=""</formula>
    </cfRule>
  </conditionalFormatting>
  <conditionalFormatting sqref="I109:U109">
    <cfRule type="expression" dxfId="829" priority="832">
      <formula>$I$109="US"</formula>
    </cfRule>
  </conditionalFormatting>
  <conditionalFormatting sqref="I109:U109">
    <cfRule type="expression" dxfId="828" priority="831">
      <formula>$I$109="Not-US"</formula>
    </cfRule>
  </conditionalFormatting>
  <conditionalFormatting sqref="I109:U109">
    <cfRule type="expression" dxfId="827" priority="826">
      <formula>$I$109="Issue"</formula>
    </cfRule>
    <cfRule type="expression" dxfId="826" priority="828">
      <formula>$I$109="TS"</formula>
    </cfRule>
    <cfRule type="expression" dxfId="825" priority="830">
      <formula>$I$109="Spike"</formula>
    </cfRule>
  </conditionalFormatting>
  <conditionalFormatting sqref="L109">
    <cfRule type="expression" dxfId="824" priority="825">
      <formula>$L$109="1"</formula>
    </cfRule>
  </conditionalFormatting>
  <conditionalFormatting sqref="L109">
    <cfRule type="expression" dxfId="823" priority="824">
      <formula>$L$109="2"</formula>
    </cfRule>
  </conditionalFormatting>
  <conditionalFormatting sqref="L109">
    <cfRule type="expression" dxfId="822" priority="823">
      <formula>$L$109="3"</formula>
    </cfRule>
  </conditionalFormatting>
  <conditionalFormatting sqref="L109">
    <cfRule type="expression" dxfId="821" priority="822">
      <formula>$L$109="4"</formula>
    </cfRule>
  </conditionalFormatting>
  <conditionalFormatting sqref="L109">
    <cfRule type="expression" dxfId="820" priority="821">
      <formula>$L$109="5"</formula>
    </cfRule>
  </conditionalFormatting>
  <conditionalFormatting sqref="I110:U110">
    <cfRule type="expression" dxfId="819" priority="820">
      <formula>$P$110="Not started"</formula>
    </cfRule>
  </conditionalFormatting>
  <conditionalFormatting sqref="I110:U110">
    <cfRule type="expression" dxfId="818" priority="819">
      <formula>$P$110="In progress"</formula>
    </cfRule>
  </conditionalFormatting>
  <conditionalFormatting sqref="I110:U110">
    <cfRule type="expression" dxfId="817" priority="818">
      <formula>$P$110="Closed"</formula>
    </cfRule>
  </conditionalFormatting>
  <conditionalFormatting sqref="I110:U110">
    <cfRule type="expression" dxfId="816" priority="817">
      <formula>$P$110="Canceled"</formula>
    </cfRule>
  </conditionalFormatting>
  <conditionalFormatting sqref="I110:U110">
    <cfRule type="expression" dxfId="815" priority="807">
      <formula>$I$110="Epic"</formula>
    </cfRule>
    <cfRule type="expression" dxfId="814" priority="809">
      <formula>$I$110="Deployment Story"</formula>
    </cfRule>
    <cfRule type="expression" dxfId="813" priority="816">
      <formula>$P$110="Suspended"</formula>
    </cfRule>
  </conditionalFormatting>
  <conditionalFormatting sqref="I110:U110">
    <cfRule type="expression" dxfId="812" priority="815">
      <formula>$P$110="Applied"</formula>
    </cfRule>
  </conditionalFormatting>
  <conditionalFormatting sqref="I110:U110">
    <cfRule type="expression" dxfId="811" priority="814">
      <formula>$P$110="N/A"</formula>
    </cfRule>
  </conditionalFormatting>
  <conditionalFormatting sqref="I110:U110">
    <cfRule type="expression" dxfId="810" priority="813">
      <formula>$P$110=""</formula>
    </cfRule>
  </conditionalFormatting>
  <conditionalFormatting sqref="I110:U110">
    <cfRule type="expression" dxfId="809" priority="812">
      <formula>$I$110="US"</formula>
    </cfRule>
  </conditionalFormatting>
  <conditionalFormatting sqref="I110:U110">
    <cfRule type="expression" dxfId="808" priority="811">
      <formula>$I$110="Not-US"</formula>
    </cfRule>
  </conditionalFormatting>
  <conditionalFormatting sqref="I110:U110">
    <cfRule type="expression" dxfId="807" priority="806">
      <formula>$I$110="Issue"</formula>
    </cfRule>
    <cfRule type="expression" dxfId="806" priority="808">
      <formula>$I$110="TS"</formula>
    </cfRule>
    <cfRule type="expression" dxfId="805" priority="810">
      <formula>$I$110="Spike"</formula>
    </cfRule>
  </conditionalFormatting>
  <conditionalFormatting sqref="L110">
    <cfRule type="expression" dxfId="804" priority="805">
      <formula>$L$110="1"</formula>
    </cfRule>
  </conditionalFormatting>
  <conditionalFormatting sqref="L110">
    <cfRule type="expression" dxfId="803" priority="804">
      <formula>$L$110="2"</formula>
    </cfRule>
  </conditionalFormatting>
  <conditionalFormatting sqref="L110">
    <cfRule type="expression" dxfId="802" priority="803">
      <formula>$L$110="3"</formula>
    </cfRule>
  </conditionalFormatting>
  <conditionalFormatting sqref="L110">
    <cfRule type="expression" dxfId="801" priority="802">
      <formula>$L$110="4"</formula>
    </cfRule>
  </conditionalFormatting>
  <conditionalFormatting sqref="L110">
    <cfRule type="expression" dxfId="800" priority="801">
      <formula>$L$110="5"</formula>
    </cfRule>
  </conditionalFormatting>
  <conditionalFormatting sqref="I111:U111">
    <cfRule type="expression" dxfId="799" priority="800">
      <formula>$P$111="Not started"</formula>
    </cfRule>
  </conditionalFormatting>
  <conditionalFormatting sqref="I111:U111">
    <cfRule type="expression" dxfId="798" priority="799">
      <formula>$P$111="In progress"</formula>
    </cfRule>
  </conditionalFormatting>
  <conditionalFormatting sqref="I111:U111">
    <cfRule type="expression" dxfId="797" priority="798">
      <formula>$P$111="Closed"</formula>
    </cfRule>
  </conditionalFormatting>
  <conditionalFormatting sqref="I111:U111">
    <cfRule type="expression" dxfId="796" priority="797">
      <formula>$P$111="Canceled"</formula>
    </cfRule>
  </conditionalFormatting>
  <conditionalFormatting sqref="I111:U111">
    <cfRule type="expression" dxfId="795" priority="787">
      <formula>$I$111="Epic"</formula>
    </cfRule>
    <cfRule type="expression" dxfId="794" priority="789">
      <formula>$I$111="Deployment Story"</formula>
    </cfRule>
    <cfRule type="expression" dxfId="793" priority="796">
      <formula>$P$111="Suspended"</formula>
    </cfRule>
  </conditionalFormatting>
  <conditionalFormatting sqref="I111:U111">
    <cfRule type="expression" dxfId="792" priority="795">
      <formula>$P$111="Applied"</formula>
    </cfRule>
  </conditionalFormatting>
  <conditionalFormatting sqref="I111:U111">
    <cfRule type="expression" dxfId="791" priority="794">
      <formula>$P$111="N/A"</formula>
    </cfRule>
  </conditionalFormatting>
  <conditionalFormatting sqref="I111:U111">
    <cfRule type="expression" dxfId="790" priority="793">
      <formula>$P$111=""</formula>
    </cfRule>
  </conditionalFormatting>
  <conditionalFormatting sqref="I111:U111">
    <cfRule type="expression" dxfId="789" priority="792">
      <formula>$I$111="US"</formula>
    </cfRule>
  </conditionalFormatting>
  <conditionalFormatting sqref="I111:U111">
    <cfRule type="expression" dxfId="788" priority="791">
      <formula>$I$111="Not-US"</formula>
    </cfRule>
  </conditionalFormatting>
  <conditionalFormatting sqref="I111:U111">
    <cfRule type="expression" dxfId="787" priority="786">
      <formula>$I$111="Issue"</formula>
    </cfRule>
    <cfRule type="expression" dxfId="786" priority="788">
      <formula>$I$111="TS"</formula>
    </cfRule>
    <cfRule type="expression" dxfId="785" priority="790">
      <formula>$I$111="Spike"</formula>
    </cfRule>
  </conditionalFormatting>
  <conditionalFormatting sqref="L111">
    <cfRule type="expression" dxfId="784" priority="785">
      <formula>$L$111="1"</formula>
    </cfRule>
  </conditionalFormatting>
  <conditionalFormatting sqref="L111">
    <cfRule type="expression" dxfId="783" priority="784">
      <formula>$L$111="2"</formula>
    </cfRule>
  </conditionalFormatting>
  <conditionalFormatting sqref="L111">
    <cfRule type="expression" dxfId="782" priority="783">
      <formula>$L$111="3"</formula>
    </cfRule>
  </conditionalFormatting>
  <conditionalFormatting sqref="L111">
    <cfRule type="expression" dxfId="781" priority="782">
      <formula>$L$111="4"</formula>
    </cfRule>
  </conditionalFormatting>
  <conditionalFormatting sqref="L111">
    <cfRule type="expression" dxfId="780" priority="781">
      <formula>$L$111="5"</formula>
    </cfRule>
  </conditionalFormatting>
  <conditionalFormatting sqref="I112:U112">
    <cfRule type="expression" dxfId="779" priority="780">
      <formula>$P$112="Not started"</formula>
    </cfRule>
  </conditionalFormatting>
  <conditionalFormatting sqref="I112:U112">
    <cfRule type="expression" dxfId="778" priority="779">
      <formula>$P$112="In progress"</formula>
    </cfRule>
  </conditionalFormatting>
  <conditionalFormatting sqref="I112:U112">
    <cfRule type="expression" dxfId="777" priority="778">
      <formula>$P$112="Closed"</formula>
    </cfRule>
  </conditionalFormatting>
  <conditionalFormatting sqref="I112:U112">
    <cfRule type="expression" dxfId="776" priority="777">
      <formula>$P$112="Canceled"</formula>
    </cfRule>
  </conditionalFormatting>
  <conditionalFormatting sqref="I112:U112">
    <cfRule type="expression" dxfId="775" priority="767">
      <formula>$I$112="Epic"</formula>
    </cfRule>
    <cfRule type="expression" dxfId="774" priority="769">
      <formula>$I$112="Deployment Story"</formula>
    </cfRule>
    <cfRule type="expression" dxfId="773" priority="776">
      <formula>$P$112="Suspended"</formula>
    </cfRule>
  </conditionalFormatting>
  <conditionalFormatting sqref="I112:U112">
    <cfRule type="expression" dxfId="772" priority="775">
      <formula>$P$112="Applied"</formula>
    </cfRule>
  </conditionalFormatting>
  <conditionalFormatting sqref="I112:U112">
    <cfRule type="expression" dxfId="771" priority="774">
      <formula>$P$112="N/A"</formula>
    </cfRule>
  </conditionalFormatting>
  <conditionalFormatting sqref="I112:U112">
    <cfRule type="expression" dxfId="770" priority="773">
      <formula>$P$112=""</formula>
    </cfRule>
  </conditionalFormatting>
  <conditionalFormatting sqref="I112:U112">
    <cfRule type="expression" dxfId="769" priority="772">
      <formula>$I$112="US"</formula>
    </cfRule>
  </conditionalFormatting>
  <conditionalFormatting sqref="I112:U112">
    <cfRule type="expression" dxfId="768" priority="771">
      <formula>$I$112="Not-US"</formula>
    </cfRule>
  </conditionalFormatting>
  <conditionalFormatting sqref="I112:U112">
    <cfRule type="expression" dxfId="767" priority="766">
      <formula>$I$112="Issue"</formula>
    </cfRule>
    <cfRule type="expression" dxfId="766" priority="768">
      <formula>$I$112="TS"</formula>
    </cfRule>
    <cfRule type="expression" dxfId="765" priority="770">
      <formula>$I$112="Spike"</formula>
    </cfRule>
  </conditionalFormatting>
  <conditionalFormatting sqref="L112">
    <cfRule type="expression" dxfId="764" priority="765">
      <formula>$L$112="1"</formula>
    </cfRule>
  </conditionalFormatting>
  <conditionalFormatting sqref="L112">
    <cfRule type="expression" dxfId="763" priority="764">
      <formula>$L$112="2"</formula>
    </cfRule>
  </conditionalFormatting>
  <conditionalFormatting sqref="L112">
    <cfRule type="expression" dxfId="762" priority="763">
      <formula>$L$112="3"</formula>
    </cfRule>
  </conditionalFormatting>
  <conditionalFormatting sqref="L112">
    <cfRule type="expression" dxfId="761" priority="762">
      <formula>$L$112="4"</formula>
    </cfRule>
  </conditionalFormatting>
  <conditionalFormatting sqref="L112">
    <cfRule type="expression" dxfId="760" priority="761">
      <formula>$L$112="5"</formula>
    </cfRule>
  </conditionalFormatting>
  <conditionalFormatting sqref="I113:U113">
    <cfRule type="expression" dxfId="759" priority="760">
      <formula>$P$113="Not started"</formula>
    </cfRule>
  </conditionalFormatting>
  <conditionalFormatting sqref="I113:U113">
    <cfRule type="expression" dxfId="758" priority="759">
      <formula>$P$113="In progress"</formula>
    </cfRule>
  </conditionalFormatting>
  <conditionalFormatting sqref="I113:U113">
    <cfRule type="expression" dxfId="757" priority="758">
      <formula>$P$113="Closed"</formula>
    </cfRule>
  </conditionalFormatting>
  <conditionalFormatting sqref="I113:U113">
    <cfRule type="expression" dxfId="756" priority="757">
      <formula>$P$113="Canceled"</formula>
    </cfRule>
  </conditionalFormatting>
  <conditionalFormatting sqref="I113:U113">
    <cfRule type="expression" dxfId="755" priority="747">
      <formula>$I$113="Epic"</formula>
    </cfRule>
    <cfRule type="expression" dxfId="754" priority="749">
      <formula>$I$113="Deployment Story"</formula>
    </cfRule>
    <cfRule type="expression" dxfId="753" priority="756">
      <formula>$P$113="Suspended"</formula>
    </cfRule>
  </conditionalFormatting>
  <conditionalFormatting sqref="I113:U113">
    <cfRule type="expression" dxfId="752" priority="755">
      <formula>$P$113="Applied"</formula>
    </cfRule>
  </conditionalFormatting>
  <conditionalFormatting sqref="I113:U113">
    <cfRule type="expression" dxfId="751" priority="754">
      <formula>$P$113="N/A"</formula>
    </cfRule>
  </conditionalFormatting>
  <conditionalFormatting sqref="I113:U113">
    <cfRule type="expression" dxfId="750" priority="753">
      <formula>$P$113=""</formula>
    </cfRule>
  </conditionalFormatting>
  <conditionalFormatting sqref="I113:U113">
    <cfRule type="expression" dxfId="749" priority="752">
      <formula>$I$113="US"</formula>
    </cfRule>
  </conditionalFormatting>
  <conditionalFormatting sqref="I113:U113">
    <cfRule type="expression" dxfId="748" priority="751">
      <formula>$I$113="Not-US"</formula>
    </cfRule>
  </conditionalFormatting>
  <conditionalFormatting sqref="I113:U113">
    <cfRule type="expression" dxfId="747" priority="746">
      <formula>$I$113="Issue"</formula>
    </cfRule>
    <cfRule type="expression" dxfId="746" priority="748">
      <formula>$I$113="TS"</formula>
    </cfRule>
    <cfRule type="expression" dxfId="745" priority="750">
      <formula>$I$113="Spike"</formula>
    </cfRule>
  </conditionalFormatting>
  <conditionalFormatting sqref="L113">
    <cfRule type="expression" dxfId="744" priority="745">
      <formula>$L$113="1"</formula>
    </cfRule>
  </conditionalFormatting>
  <conditionalFormatting sqref="L113">
    <cfRule type="expression" dxfId="743" priority="744">
      <formula>$L$113="2"</formula>
    </cfRule>
  </conditionalFormatting>
  <conditionalFormatting sqref="L113">
    <cfRule type="expression" dxfId="742" priority="743">
      <formula>$L$113="3"</formula>
    </cfRule>
  </conditionalFormatting>
  <conditionalFormatting sqref="L113">
    <cfRule type="expression" dxfId="741" priority="742">
      <formula>$L$113="4"</formula>
    </cfRule>
  </conditionalFormatting>
  <conditionalFormatting sqref="L113">
    <cfRule type="expression" dxfId="740" priority="741">
      <formula>$L$113="5"</formula>
    </cfRule>
  </conditionalFormatting>
  <conditionalFormatting sqref="I114:U114">
    <cfRule type="expression" dxfId="739" priority="740">
      <formula>$P$114="Not started"</formula>
    </cfRule>
  </conditionalFormatting>
  <conditionalFormatting sqref="I114:U114">
    <cfRule type="expression" dxfId="738" priority="739">
      <formula>$P$114="In progress"</formula>
    </cfRule>
  </conditionalFormatting>
  <conditionalFormatting sqref="I114:U114">
    <cfRule type="expression" dxfId="737" priority="738">
      <formula>$P$114="Closed"</formula>
    </cfRule>
  </conditionalFormatting>
  <conditionalFormatting sqref="I114:U114">
    <cfRule type="expression" dxfId="736" priority="737">
      <formula>$P$114="Canceled"</formula>
    </cfRule>
  </conditionalFormatting>
  <conditionalFormatting sqref="I114:U114">
    <cfRule type="expression" dxfId="735" priority="727">
      <formula>$I$114="Epic"</formula>
    </cfRule>
    <cfRule type="expression" dxfId="734" priority="729">
      <formula>$I$114="Deployment Story"</formula>
    </cfRule>
    <cfRule type="expression" dxfId="733" priority="736">
      <formula>$P$114="Suspended"</formula>
    </cfRule>
  </conditionalFormatting>
  <conditionalFormatting sqref="I114:U114">
    <cfRule type="expression" dxfId="732" priority="735">
      <formula>$P$114="Applied"</formula>
    </cfRule>
  </conditionalFormatting>
  <conditionalFormatting sqref="I114:U114">
    <cfRule type="expression" dxfId="731" priority="734">
      <formula>$P$114="N/A"</formula>
    </cfRule>
  </conditionalFormatting>
  <conditionalFormatting sqref="I114:U114">
    <cfRule type="expression" dxfId="730" priority="733">
      <formula>$P$114=""</formula>
    </cfRule>
  </conditionalFormatting>
  <conditionalFormatting sqref="I114:U114">
    <cfRule type="expression" dxfId="729" priority="732">
      <formula>$I$114="US"</formula>
    </cfRule>
  </conditionalFormatting>
  <conditionalFormatting sqref="I114:U114">
    <cfRule type="expression" dxfId="728" priority="731">
      <formula>$I$114="Not-US"</formula>
    </cfRule>
  </conditionalFormatting>
  <conditionalFormatting sqref="I114:U114">
    <cfRule type="expression" dxfId="727" priority="726">
      <formula>$I$114="Issue"</formula>
    </cfRule>
    <cfRule type="expression" dxfId="726" priority="728">
      <formula>$I$114="TS"</formula>
    </cfRule>
    <cfRule type="expression" dxfId="725" priority="730">
      <formula>$I$114="Spike"</formula>
    </cfRule>
  </conditionalFormatting>
  <conditionalFormatting sqref="L114">
    <cfRule type="expression" dxfId="724" priority="725">
      <formula>$L$114="1"</formula>
    </cfRule>
  </conditionalFormatting>
  <conditionalFormatting sqref="L114">
    <cfRule type="expression" dxfId="723" priority="724">
      <formula>$L$114="2"</formula>
    </cfRule>
  </conditionalFormatting>
  <conditionalFormatting sqref="L114">
    <cfRule type="expression" dxfId="722" priority="723">
      <formula>$L$114="3"</formula>
    </cfRule>
  </conditionalFormatting>
  <conditionalFormatting sqref="L114">
    <cfRule type="expression" dxfId="721" priority="722">
      <formula>$L$114="4"</formula>
    </cfRule>
  </conditionalFormatting>
  <conditionalFormatting sqref="L114">
    <cfRule type="expression" dxfId="720" priority="721">
      <formula>$L$114="5"</formula>
    </cfRule>
  </conditionalFormatting>
  <conditionalFormatting sqref="I115:U115">
    <cfRule type="expression" dxfId="719" priority="720">
      <formula>$P$115="Not started"</formula>
    </cfRule>
  </conditionalFormatting>
  <conditionalFormatting sqref="I115:U115">
    <cfRule type="expression" dxfId="718" priority="719">
      <formula>$P$115="In progress"</formula>
    </cfRule>
  </conditionalFormatting>
  <conditionalFormatting sqref="I115:U115">
    <cfRule type="expression" dxfId="717" priority="718">
      <formula>$P$115="Closed"</formula>
    </cfRule>
  </conditionalFormatting>
  <conditionalFormatting sqref="I115:U115">
    <cfRule type="expression" dxfId="716" priority="717">
      <formula>$P$115="Canceled"</formula>
    </cfRule>
  </conditionalFormatting>
  <conditionalFormatting sqref="I115:U115">
    <cfRule type="expression" dxfId="715" priority="707">
      <formula>$I$115="Epic"</formula>
    </cfRule>
    <cfRule type="expression" dxfId="714" priority="709">
      <formula>$I$115="Deployment Story"</formula>
    </cfRule>
    <cfRule type="expression" dxfId="713" priority="716">
      <formula>$P$115="Suspended"</formula>
    </cfRule>
  </conditionalFormatting>
  <conditionalFormatting sqref="I115:U115">
    <cfRule type="expression" dxfId="712" priority="715">
      <formula>$P$115="Applied"</formula>
    </cfRule>
  </conditionalFormatting>
  <conditionalFormatting sqref="I115:U115">
    <cfRule type="expression" dxfId="711" priority="714">
      <formula>$P$115="N/A"</formula>
    </cfRule>
  </conditionalFormatting>
  <conditionalFormatting sqref="I115:U115">
    <cfRule type="expression" dxfId="710" priority="713">
      <formula>$P$115=""</formula>
    </cfRule>
  </conditionalFormatting>
  <conditionalFormatting sqref="I115:U115">
    <cfRule type="expression" dxfId="709" priority="712">
      <formula>$I$115="US"</formula>
    </cfRule>
  </conditionalFormatting>
  <conditionalFormatting sqref="I115:U115">
    <cfRule type="expression" dxfId="708" priority="711">
      <formula>$I$115="Not-US"</formula>
    </cfRule>
  </conditionalFormatting>
  <conditionalFormatting sqref="I115:U115">
    <cfRule type="expression" dxfId="707" priority="706">
      <formula>$I$115="Issue"</formula>
    </cfRule>
    <cfRule type="expression" dxfId="706" priority="708">
      <formula>$I$115="TS"</formula>
    </cfRule>
    <cfRule type="expression" dxfId="705" priority="710">
      <formula>$I$115="Spike"</formula>
    </cfRule>
  </conditionalFormatting>
  <conditionalFormatting sqref="L115">
    <cfRule type="expression" dxfId="704" priority="705">
      <formula>$L$115="1"</formula>
    </cfRule>
  </conditionalFormatting>
  <conditionalFormatting sqref="L115">
    <cfRule type="expression" dxfId="703" priority="704">
      <formula>$L$115="2"</formula>
    </cfRule>
  </conditionalFormatting>
  <conditionalFormatting sqref="L115">
    <cfRule type="expression" dxfId="702" priority="703">
      <formula>$L$115="3"</formula>
    </cfRule>
  </conditionalFormatting>
  <conditionalFormatting sqref="L115">
    <cfRule type="expression" dxfId="701" priority="702">
      <formula>$L$115="4"</formula>
    </cfRule>
  </conditionalFormatting>
  <conditionalFormatting sqref="L115">
    <cfRule type="expression" dxfId="700" priority="701">
      <formula>$L$115="5"</formula>
    </cfRule>
  </conditionalFormatting>
  <conditionalFormatting sqref="I116:U116">
    <cfRule type="expression" dxfId="699" priority="700">
      <formula>$P$116="Not started"</formula>
    </cfRule>
  </conditionalFormatting>
  <conditionalFormatting sqref="I116:U116">
    <cfRule type="expression" dxfId="698" priority="699">
      <formula>$P$116="In progress"</formula>
    </cfRule>
  </conditionalFormatting>
  <conditionalFormatting sqref="I116:U116">
    <cfRule type="expression" dxfId="697" priority="698">
      <formula>$P$116="Closed"</formula>
    </cfRule>
  </conditionalFormatting>
  <conditionalFormatting sqref="I116:U116">
    <cfRule type="expression" dxfId="696" priority="697">
      <formula>$P$116="Canceled"</formula>
    </cfRule>
  </conditionalFormatting>
  <conditionalFormatting sqref="I116:U116">
    <cfRule type="expression" dxfId="695" priority="687">
      <formula>$I$116="Epic"</formula>
    </cfRule>
    <cfRule type="expression" dxfId="694" priority="689">
      <formula>$I$116="Deployment Story"</formula>
    </cfRule>
    <cfRule type="expression" dxfId="693" priority="696">
      <formula>$P$116="Suspended"</formula>
    </cfRule>
  </conditionalFormatting>
  <conditionalFormatting sqref="I116:U116">
    <cfRule type="expression" dxfId="692" priority="695">
      <formula>$P$116="Applied"</formula>
    </cfRule>
  </conditionalFormatting>
  <conditionalFormatting sqref="I116:U116">
    <cfRule type="expression" dxfId="691" priority="694">
      <formula>$P$116="N/A"</formula>
    </cfRule>
  </conditionalFormatting>
  <conditionalFormatting sqref="I116:U116">
    <cfRule type="expression" dxfId="690" priority="693">
      <formula>$P$116=""</formula>
    </cfRule>
  </conditionalFormatting>
  <conditionalFormatting sqref="I116:U116">
    <cfRule type="expression" dxfId="689" priority="692">
      <formula>$I$116="US"</formula>
    </cfRule>
  </conditionalFormatting>
  <conditionalFormatting sqref="I116:U116">
    <cfRule type="expression" dxfId="688" priority="691">
      <formula>$I$116="Not-US"</formula>
    </cfRule>
  </conditionalFormatting>
  <conditionalFormatting sqref="I116:U116">
    <cfRule type="expression" dxfId="687" priority="686">
      <formula>$I$116="Issue"</formula>
    </cfRule>
    <cfRule type="expression" dxfId="686" priority="688">
      <formula>$I$116="TS"</formula>
    </cfRule>
    <cfRule type="expression" dxfId="685" priority="690">
      <formula>$I$116="Spike"</formula>
    </cfRule>
  </conditionalFormatting>
  <conditionalFormatting sqref="L116">
    <cfRule type="expression" dxfId="684" priority="685">
      <formula>$L$116="1"</formula>
    </cfRule>
  </conditionalFormatting>
  <conditionalFormatting sqref="L116">
    <cfRule type="expression" dxfId="683" priority="684">
      <formula>$L$116="2"</formula>
    </cfRule>
  </conditionalFormatting>
  <conditionalFormatting sqref="L116">
    <cfRule type="expression" dxfId="682" priority="683">
      <formula>$L$116="3"</formula>
    </cfRule>
  </conditionalFormatting>
  <conditionalFormatting sqref="L116">
    <cfRule type="expression" dxfId="681" priority="682">
      <formula>$L$116="4"</formula>
    </cfRule>
  </conditionalFormatting>
  <conditionalFormatting sqref="L116">
    <cfRule type="expression" dxfId="680" priority="681">
      <formula>$L$116="5"</formula>
    </cfRule>
  </conditionalFormatting>
  <conditionalFormatting sqref="I117:U117">
    <cfRule type="expression" dxfId="679" priority="680">
      <formula>$P$117="Not started"</formula>
    </cfRule>
  </conditionalFormatting>
  <conditionalFormatting sqref="I117:U117">
    <cfRule type="expression" dxfId="678" priority="679">
      <formula>$P$117="In progress"</formula>
    </cfRule>
  </conditionalFormatting>
  <conditionalFormatting sqref="I117:U117">
    <cfRule type="expression" dxfId="677" priority="678">
      <formula>$P$117="Closed"</formula>
    </cfRule>
  </conditionalFormatting>
  <conditionalFormatting sqref="I117:U117">
    <cfRule type="expression" dxfId="676" priority="677">
      <formula>$P$117="Canceled"</formula>
    </cfRule>
  </conditionalFormatting>
  <conditionalFormatting sqref="I117:U117">
    <cfRule type="expression" dxfId="675" priority="667">
      <formula>$I$117="Epic"</formula>
    </cfRule>
    <cfRule type="expression" dxfId="674" priority="669">
      <formula>$I$117="Deployment Story"</formula>
    </cfRule>
    <cfRule type="expression" dxfId="673" priority="676">
      <formula>$P$117="Suspended"</formula>
    </cfRule>
  </conditionalFormatting>
  <conditionalFormatting sqref="I117:U117">
    <cfRule type="expression" dxfId="672" priority="675">
      <formula>$P$117="Applied"</formula>
    </cfRule>
  </conditionalFormatting>
  <conditionalFormatting sqref="I117:U117">
    <cfRule type="expression" dxfId="671" priority="674">
      <formula>$P$117="N/A"</formula>
    </cfRule>
  </conditionalFormatting>
  <conditionalFormatting sqref="I117:U117">
    <cfRule type="expression" dxfId="670" priority="673">
      <formula>$P$117=""</formula>
    </cfRule>
  </conditionalFormatting>
  <conditionalFormatting sqref="I117:U117">
    <cfRule type="expression" dxfId="669" priority="672">
      <formula>$I$117="US"</formula>
    </cfRule>
  </conditionalFormatting>
  <conditionalFormatting sqref="I117:U117">
    <cfRule type="expression" dxfId="668" priority="671">
      <formula>$I$117="Not-US"</formula>
    </cfRule>
  </conditionalFormatting>
  <conditionalFormatting sqref="I117:U117">
    <cfRule type="expression" dxfId="667" priority="666">
      <formula>$I$117="Issue"</formula>
    </cfRule>
    <cfRule type="expression" dxfId="666" priority="668">
      <formula>$I$117="TS"</formula>
    </cfRule>
    <cfRule type="expression" dxfId="665" priority="670">
      <formula>$I$117="Spike"</formula>
    </cfRule>
  </conditionalFormatting>
  <conditionalFormatting sqref="L117">
    <cfRule type="expression" dxfId="664" priority="665">
      <formula>$L$117="1"</formula>
    </cfRule>
  </conditionalFormatting>
  <conditionalFormatting sqref="L117">
    <cfRule type="expression" dxfId="663" priority="664">
      <formula>$L$117="2"</formula>
    </cfRule>
  </conditionalFormatting>
  <conditionalFormatting sqref="L117">
    <cfRule type="expression" dxfId="662" priority="663">
      <formula>$L$117="3"</formula>
    </cfRule>
  </conditionalFormatting>
  <conditionalFormatting sqref="L117">
    <cfRule type="expression" dxfId="661" priority="662">
      <formula>$L$117="4"</formula>
    </cfRule>
  </conditionalFormatting>
  <conditionalFormatting sqref="L117">
    <cfRule type="expression" dxfId="660" priority="661">
      <formula>$L$117="5"</formula>
    </cfRule>
  </conditionalFormatting>
  <conditionalFormatting sqref="I118:U118">
    <cfRule type="expression" dxfId="659" priority="660">
      <formula>$P$118="Not started"</formula>
    </cfRule>
  </conditionalFormatting>
  <conditionalFormatting sqref="I118:U118">
    <cfRule type="expression" dxfId="658" priority="659">
      <formula>$P$118="In progress"</formula>
    </cfRule>
  </conditionalFormatting>
  <conditionalFormatting sqref="I118:U118">
    <cfRule type="expression" dxfId="657" priority="658">
      <formula>$P$118="Closed"</formula>
    </cfRule>
  </conditionalFormatting>
  <conditionalFormatting sqref="I118:U118">
    <cfRule type="expression" dxfId="656" priority="657">
      <formula>$P$118="Canceled"</formula>
    </cfRule>
  </conditionalFormatting>
  <conditionalFormatting sqref="I118:U118">
    <cfRule type="expression" dxfId="655" priority="656">
      <formula>$P$118="Suspended"</formula>
    </cfRule>
  </conditionalFormatting>
  <conditionalFormatting sqref="I118:U118">
    <cfRule type="expression" dxfId="654" priority="655">
      <formula>$P$118="Applied"</formula>
    </cfRule>
  </conditionalFormatting>
  <conditionalFormatting sqref="I118:U118">
    <cfRule type="expression" dxfId="653" priority="654">
      <formula>$P$118="N/A"</formula>
    </cfRule>
  </conditionalFormatting>
  <conditionalFormatting sqref="I118:U118">
    <cfRule type="expression" dxfId="652" priority="653">
      <formula>$P$118=""</formula>
    </cfRule>
  </conditionalFormatting>
  <conditionalFormatting sqref="I118:U118">
    <cfRule type="expression" dxfId="651" priority="652">
      <formula>$I$118="US"</formula>
    </cfRule>
  </conditionalFormatting>
  <conditionalFormatting sqref="I118:U118">
    <cfRule type="expression" dxfId="650" priority="651">
      <formula>$I$118="Not-US"</formula>
    </cfRule>
  </conditionalFormatting>
  <conditionalFormatting sqref="I118:U118">
    <cfRule type="expression" dxfId="649" priority="650">
      <formula>$I$118="Spike"</formula>
    </cfRule>
  </conditionalFormatting>
  <conditionalFormatting sqref="I118:U118">
    <cfRule type="expression" dxfId="648" priority="649">
      <formula>$I$118="Deployment Story"</formula>
    </cfRule>
  </conditionalFormatting>
  <conditionalFormatting sqref="I118:U118">
    <cfRule type="expression" dxfId="647" priority="648">
      <formula>$I$118="TS"</formula>
    </cfRule>
  </conditionalFormatting>
  <conditionalFormatting sqref="I118:U118">
    <cfRule type="expression" dxfId="646" priority="647">
      <formula>$I$118="Epic"</formula>
    </cfRule>
  </conditionalFormatting>
  <conditionalFormatting sqref="I118:U118">
    <cfRule type="expression" dxfId="645" priority="646">
      <formula>$I$118="Issue"</formula>
    </cfRule>
  </conditionalFormatting>
  <conditionalFormatting sqref="L118">
    <cfRule type="expression" dxfId="644" priority="645">
      <formula>$L$118="1"</formula>
    </cfRule>
  </conditionalFormatting>
  <conditionalFormatting sqref="L118">
    <cfRule type="expression" dxfId="643" priority="644">
      <formula>$L$118="2"</formula>
    </cfRule>
  </conditionalFormatting>
  <conditionalFormatting sqref="L118">
    <cfRule type="expression" dxfId="642" priority="643">
      <formula>$L$118="3"</formula>
    </cfRule>
  </conditionalFormatting>
  <conditionalFormatting sqref="L118">
    <cfRule type="expression" dxfId="641" priority="642">
      <formula>$L$118="4"</formula>
    </cfRule>
  </conditionalFormatting>
  <conditionalFormatting sqref="L118">
    <cfRule type="expression" dxfId="640" priority="641">
      <formula>$L$118="5"</formula>
    </cfRule>
  </conditionalFormatting>
  <conditionalFormatting sqref="I119:U119">
    <cfRule type="expression" dxfId="639" priority="640">
      <formula>$P$119="Not started"</formula>
    </cfRule>
  </conditionalFormatting>
  <conditionalFormatting sqref="I119:U119">
    <cfRule type="expression" dxfId="638" priority="639">
      <formula>$P$119="In progress"</formula>
    </cfRule>
  </conditionalFormatting>
  <conditionalFormatting sqref="I119:U119">
    <cfRule type="expression" dxfId="637" priority="638">
      <formula>$P$119="Closed"</formula>
    </cfRule>
  </conditionalFormatting>
  <conditionalFormatting sqref="I119:U119">
    <cfRule type="expression" dxfId="636" priority="637">
      <formula>$P$119="Canceled"</formula>
    </cfRule>
  </conditionalFormatting>
  <conditionalFormatting sqref="I119:U119">
    <cfRule type="expression" dxfId="635" priority="627">
      <formula>$I$119="Epic"</formula>
    </cfRule>
    <cfRule type="expression" dxfId="634" priority="629">
      <formula>$I$119="Deployment Story"</formula>
    </cfRule>
    <cfRule type="expression" dxfId="633" priority="636">
      <formula>$P$119="Suspended"</formula>
    </cfRule>
  </conditionalFormatting>
  <conditionalFormatting sqref="I119:U119">
    <cfRule type="expression" dxfId="632" priority="635">
      <formula>$P$119="Applied"</formula>
    </cfRule>
  </conditionalFormatting>
  <conditionalFormatting sqref="I119:U119">
    <cfRule type="expression" dxfId="631" priority="634">
      <formula>$P$119="N/A"</formula>
    </cfRule>
  </conditionalFormatting>
  <conditionalFormatting sqref="I119:U119">
    <cfRule type="expression" dxfId="630" priority="633">
      <formula>$P$119=""</formula>
    </cfRule>
  </conditionalFormatting>
  <conditionalFormatting sqref="I119:U119">
    <cfRule type="expression" dxfId="629" priority="632">
      <formula>$I$119="US"</formula>
    </cfRule>
  </conditionalFormatting>
  <conditionalFormatting sqref="I119:U119">
    <cfRule type="expression" dxfId="628" priority="631">
      <formula>$I$119="Not-US"</formula>
    </cfRule>
  </conditionalFormatting>
  <conditionalFormatting sqref="I119:U119">
    <cfRule type="expression" dxfId="627" priority="626">
      <formula>$I$119="Issue"</formula>
    </cfRule>
    <cfRule type="expression" dxfId="626" priority="628">
      <formula>$I$119="TS"</formula>
    </cfRule>
    <cfRule type="expression" dxfId="625" priority="630">
      <formula>$I$119="Spike"</formula>
    </cfRule>
  </conditionalFormatting>
  <conditionalFormatting sqref="L119">
    <cfRule type="expression" dxfId="624" priority="625">
      <formula>$L$119="1"</formula>
    </cfRule>
  </conditionalFormatting>
  <conditionalFormatting sqref="L119">
    <cfRule type="expression" dxfId="623" priority="624">
      <formula>$L$119="2"</formula>
    </cfRule>
  </conditionalFormatting>
  <conditionalFormatting sqref="L119">
    <cfRule type="expression" dxfId="622" priority="623">
      <formula>$L$119="3"</formula>
    </cfRule>
  </conditionalFormatting>
  <conditionalFormatting sqref="L119">
    <cfRule type="expression" dxfId="621" priority="622">
      <formula>$L$119="4"</formula>
    </cfRule>
  </conditionalFormatting>
  <conditionalFormatting sqref="L119">
    <cfRule type="expression" dxfId="620" priority="621">
      <formula>$L$119="5"</formula>
    </cfRule>
  </conditionalFormatting>
  <conditionalFormatting sqref="I120:U120">
    <cfRule type="expression" dxfId="619" priority="620">
      <formula>$P$120="Not started"</formula>
    </cfRule>
  </conditionalFormatting>
  <conditionalFormatting sqref="I120:U120">
    <cfRule type="expression" dxfId="618" priority="619">
      <formula>$P$120="In progress"</formula>
    </cfRule>
  </conditionalFormatting>
  <conditionalFormatting sqref="I120:U120">
    <cfRule type="expression" dxfId="617" priority="618">
      <formula>$P$120="Closed"</formula>
    </cfRule>
  </conditionalFormatting>
  <conditionalFormatting sqref="I120:U120">
    <cfRule type="expression" dxfId="616" priority="617">
      <formula>$P$120="Canceled"</formula>
    </cfRule>
  </conditionalFormatting>
  <conditionalFormatting sqref="I120:U120">
    <cfRule type="expression" dxfId="615" priority="607">
      <formula>$I$120="Epic"</formula>
    </cfRule>
    <cfRule type="expression" dxfId="614" priority="609">
      <formula>$I$120="Deployment Story"</formula>
    </cfRule>
    <cfRule type="expression" dxfId="613" priority="616">
      <formula>$P$120="Suspended"</formula>
    </cfRule>
  </conditionalFormatting>
  <conditionalFormatting sqref="I120:U120">
    <cfRule type="expression" dxfId="612" priority="615">
      <formula>$P$120="Applied"</formula>
    </cfRule>
  </conditionalFormatting>
  <conditionalFormatting sqref="I120:U120">
    <cfRule type="expression" dxfId="611" priority="614">
      <formula>$P$120="N/A"</formula>
    </cfRule>
  </conditionalFormatting>
  <conditionalFormatting sqref="I120:U120">
    <cfRule type="expression" dxfId="610" priority="613">
      <formula>$P$120=""</formula>
    </cfRule>
  </conditionalFormatting>
  <conditionalFormatting sqref="I120:U120">
    <cfRule type="expression" dxfId="609" priority="612">
      <formula>$I$120="US"</formula>
    </cfRule>
  </conditionalFormatting>
  <conditionalFormatting sqref="I120:U120">
    <cfRule type="expression" dxfId="608" priority="611">
      <formula>$I$120="Not-US"</formula>
    </cfRule>
  </conditionalFormatting>
  <conditionalFormatting sqref="I120:U120">
    <cfRule type="expression" dxfId="607" priority="606">
      <formula>$I$120="Issue"</formula>
    </cfRule>
    <cfRule type="expression" dxfId="606" priority="608">
      <formula>$I$120="TS"</formula>
    </cfRule>
    <cfRule type="expression" dxfId="605" priority="610">
      <formula>$I$120="Spike"</formula>
    </cfRule>
  </conditionalFormatting>
  <conditionalFormatting sqref="L120">
    <cfRule type="expression" dxfId="604" priority="605">
      <formula>$L$120="1"</formula>
    </cfRule>
  </conditionalFormatting>
  <conditionalFormatting sqref="L120">
    <cfRule type="expression" dxfId="603" priority="604">
      <formula>$L$120="2"</formula>
    </cfRule>
  </conditionalFormatting>
  <conditionalFormatting sqref="L120">
    <cfRule type="expression" dxfId="602" priority="603">
      <formula>$L$120="3"</formula>
    </cfRule>
  </conditionalFormatting>
  <conditionalFormatting sqref="L120">
    <cfRule type="expression" dxfId="601" priority="602">
      <formula>$L$120="4"</formula>
    </cfRule>
  </conditionalFormatting>
  <conditionalFormatting sqref="L120">
    <cfRule type="expression" dxfId="600" priority="601">
      <formula>$L$120="5"</formula>
    </cfRule>
  </conditionalFormatting>
  <conditionalFormatting sqref="I121:U121">
    <cfRule type="expression" dxfId="599" priority="600">
      <formula>$P$121="Not started"</formula>
    </cfRule>
  </conditionalFormatting>
  <conditionalFormatting sqref="I121:U121">
    <cfRule type="expression" dxfId="598" priority="599">
      <formula>$P$121="In progress"</formula>
    </cfRule>
  </conditionalFormatting>
  <conditionalFormatting sqref="I121:U121">
    <cfRule type="expression" dxfId="597" priority="598">
      <formula>$P$121="Closed"</formula>
    </cfRule>
  </conditionalFormatting>
  <conditionalFormatting sqref="I121:U121">
    <cfRule type="expression" dxfId="596" priority="597">
      <formula>$P$121="Canceled"</formula>
    </cfRule>
  </conditionalFormatting>
  <conditionalFormatting sqref="I121:U121">
    <cfRule type="expression" dxfId="595" priority="587">
      <formula>$I$121="Epic"</formula>
    </cfRule>
    <cfRule type="expression" dxfId="594" priority="589">
      <formula>$I$121="Deployment Story"</formula>
    </cfRule>
    <cfRule type="expression" dxfId="593" priority="596">
      <formula>$P$121="Suspended"</formula>
    </cfRule>
  </conditionalFormatting>
  <conditionalFormatting sqref="I121:U121">
    <cfRule type="expression" dxfId="592" priority="595">
      <formula>$P$121="Applied"</formula>
    </cfRule>
  </conditionalFormatting>
  <conditionalFormatting sqref="I121:U121">
    <cfRule type="expression" dxfId="591" priority="594">
      <formula>$P$121="N/A"</formula>
    </cfRule>
  </conditionalFormatting>
  <conditionalFormatting sqref="I121:U121">
    <cfRule type="expression" dxfId="590" priority="593">
      <formula>$P$121=""</formula>
    </cfRule>
  </conditionalFormatting>
  <conditionalFormatting sqref="I121:U121">
    <cfRule type="expression" dxfId="589" priority="592">
      <formula>$I$121="US"</formula>
    </cfRule>
  </conditionalFormatting>
  <conditionalFormatting sqref="I121:U121">
    <cfRule type="expression" dxfId="588" priority="591">
      <formula>$I$121="Not-US"</formula>
    </cfRule>
  </conditionalFormatting>
  <conditionalFormatting sqref="I121:U121">
    <cfRule type="expression" dxfId="587" priority="586">
      <formula>$I$121="Issue"</formula>
    </cfRule>
    <cfRule type="expression" dxfId="586" priority="588">
      <formula>$I$121="TS"</formula>
    </cfRule>
    <cfRule type="expression" dxfId="585" priority="590">
      <formula>$I$121="Spike"</formula>
    </cfRule>
  </conditionalFormatting>
  <conditionalFormatting sqref="L121">
    <cfRule type="expression" dxfId="584" priority="585">
      <formula>$L$121="1"</formula>
    </cfRule>
  </conditionalFormatting>
  <conditionalFormatting sqref="L121">
    <cfRule type="expression" dxfId="583" priority="584">
      <formula>$L$121="2"</formula>
    </cfRule>
  </conditionalFormatting>
  <conditionalFormatting sqref="L121">
    <cfRule type="expression" dxfId="582" priority="583">
      <formula>$L$121="3"</formula>
    </cfRule>
  </conditionalFormatting>
  <conditionalFormatting sqref="L121">
    <cfRule type="expression" dxfId="581" priority="582">
      <formula>$L$121="4"</formula>
    </cfRule>
  </conditionalFormatting>
  <conditionalFormatting sqref="L121">
    <cfRule type="expression" dxfId="580" priority="581">
      <formula>$L$121="5"</formula>
    </cfRule>
  </conditionalFormatting>
  <conditionalFormatting sqref="I122:U122">
    <cfRule type="expression" dxfId="579" priority="580">
      <formula>$P$122="Not started"</formula>
    </cfRule>
  </conditionalFormatting>
  <conditionalFormatting sqref="I122:U122">
    <cfRule type="expression" dxfId="578" priority="579">
      <formula>$P$122="In progress"</formula>
    </cfRule>
  </conditionalFormatting>
  <conditionalFormatting sqref="I122:U122">
    <cfRule type="expression" dxfId="577" priority="578">
      <formula>$P$122="Closed"</formula>
    </cfRule>
  </conditionalFormatting>
  <conditionalFormatting sqref="I122:U122">
    <cfRule type="expression" dxfId="576" priority="577">
      <formula>$P$122="Canceled"</formula>
    </cfRule>
  </conditionalFormatting>
  <conditionalFormatting sqref="I122:U122">
    <cfRule type="expression" dxfId="575" priority="567">
      <formula>$I$122="Epic"</formula>
    </cfRule>
    <cfRule type="expression" dxfId="574" priority="569">
      <formula>$I$122="Deployment Story"</formula>
    </cfRule>
    <cfRule type="expression" dxfId="573" priority="576">
      <formula>$P$122="Suspended"</formula>
    </cfRule>
  </conditionalFormatting>
  <conditionalFormatting sqref="I122:U122">
    <cfRule type="expression" dxfId="572" priority="575">
      <formula>$P$122="Applied"</formula>
    </cfRule>
  </conditionalFormatting>
  <conditionalFormatting sqref="I122:U122">
    <cfRule type="expression" dxfId="571" priority="574">
      <formula>$P$122="N/A"</formula>
    </cfRule>
  </conditionalFormatting>
  <conditionalFormatting sqref="I122:U122">
    <cfRule type="expression" dxfId="570" priority="573">
      <formula>$P$122=""</formula>
    </cfRule>
  </conditionalFormatting>
  <conditionalFormatting sqref="I122:U122">
    <cfRule type="expression" dxfId="569" priority="572">
      <formula>$I$122="US"</formula>
    </cfRule>
  </conditionalFormatting>
  <conditionalFormatting sqref="I122:U122">
    <cfRule type="expression" dxfId="568" priority="571">
      <formula>$I$122="Not-US"</formula>
    </cfRule>
  </conditionalFormatting>
  <conditionalFormatting sqref="I122:U122">
    <cfRule type="expression" dxfId="567" priority="566">
      <formula>$I$122="Issue"</formula>
    </cfRule>
    <cfRule type="expression" dxfId="566" priority="568">
      <formula>$I$122="TS"</formula>
    </cfRule>
    <cfRule type="expression" dxfId="565" priority="570">
      <formula>$I$122="Spike"</formula>
    </cfRule>
  </conditionalFormatting>
  <conditionalFormatting sqref="L122">
    <cfRule type="expression" dxfId="564" priority="565">
      <formula>$L$122="1"</formula>
    </cfRule>
  </conditionalFormatting>
  <conditionalFormatting sqref="L122">
    <cfRule type="expression" dxfId="563" priority="564">
      <formula>$L$122="2"</formula>
    </cfRule>
  </conditionalFormatting>
  <conditionalFormatting sqref="L122">
    <cfRule type="expression" dxfId="562" priority="563">
      <formula>$L$122="3"</formula>
    </cfRule>
  </conditionalFormatting>
  <conditionalFormatting sqref="L122">
    <cfRule type="expression" dxfId="561" priority="562">
      <formula>$L$122="4"</formula>
    </cfRule>
  </conditionalFormatting>
  <conditionalFormatting sqref="L122">
    <cfRule type="expression" dxfId="560" priority="561">
      <formula>$L$122="5"</formula>
    </cfRule>
  </conditionalFormatting>
  <conditionalFormatting sqref="I123:U123">
    <cfRule type="expression" dxfId="559" priority="560">
      <formula>$P$123="Not started"</formula>
    </cfRule>
  </conditionalFormatting>
  <conditionalFormatting sqref="I123:U123">
    <cfRule type="expression" dxfId="558" priority="559">
      <formula>$P$123="In progress"</formula>
    </cfRule>
  </conditionalFormatting>
  <conditionalFormatting sqref="I123:U123">
    <cfRule type="expression" dxfId="557" priority="558">
      <formula>$P$123="Closed"</formula>
    </cfRule>
  </conditionalFormatting>
  <conditionalFormatting sqref="I123:U123">
    <cfRule type="expression" dxfId="556" priority="557">
      <formula>$P$123="Canceled"</formula>
    </cfRule>
  </conditionalFormatting>
  <conditionalFormatting sqref="I123:U123">
    <cfRule type="expression" dxfId="555" priority="547">
      <formula>$I$123="Epic"</formula>
    </cfRule>
    <cfRule type="expression" dxfId="554" priority="549">
      <formula>$I$123="Deployment Story"</formula>
    </cfRule>
    <cfRule type="expression" dxfId="553" priority="556">
      <formula>$P$123="Suspended"</formula>
    </cfRule>
  </conditionalFormatting>
  <conditionalFormatting sqref="I123:U123">
    <cfRule type="expression" dxfId="552" priority="555">
      <formula>$P$123="Applied"</formula>
    </cfRule>
  </conditionalFormatting>
  <conditionalFormatting sqref="I123:U123">
    <cfRule type="expression" dxfId="551" priority="554">
      <formula>$P$123="N/A"</formula>
    </cfRule>
  </conditionalFormatting>
  <conditionalFormatting sqref="I123:U123">
    <cfRule type="expression" dxfId="550" priority="553">
      <formula>$P$123=""</formula>
    </cfRule>
  </conditionalFormatting>
  <conditionalFormatting sqref="I123:U123">
    <cfRule type="expression" dxfId="549" priority="552">
      <formula>$I$123="US"</formula>
    </cfRule>
  </conditionalFormatting>
  <conditionalFormatting sqref="I123:U123">
    <cfRule type="expression" dxfId="548" priority="551">
      <formula>$I$123="Not-US"</formula>
    </cfRule>
  </conditionalFormatting>
  <conditionalFormatting sqref="I123:U123">
    <cfRule type="expression" dxfId="547" priority="546">
      <formula>$I$123="Issue"</formula>
    </cfRule>
    <cfRule type="expression" dxfId="546" priority="548">
      <formula>$I$123="TS"</formula>
    </cfRule>
    <cfRule type="expression" dxfId="545" priority="550">
      <formula>$I$123="Spike"</formula>
    </cfRule>
  </conditionalFormatting>
  <conditionalFormatting sqref="L123">
    <cfRule type="expression" dxfId="544" priority="545">
      <formula>$L$123="1"</formula>
    </cfRule>
  </conditionalFormatting>
  <conditionalFormatting sqref="L123">
    <cfRule type="expression" dxfId="543" priority="544">
      <formula>$L$123="2"</formula>
    </cfRule>
  </conditionalFormatting>
  <conditionalFormatting sqref="L123">
    <cfRule type="expression" dxfId="542" priority="543">
      <formula>$L$123="3"</formula>
    </cfRule>
  </conditionalFormatting>
  <conditionalFormatting sqref="L123">
    <cfRule type="expression" dxfId="541" priority="542">
      <formula>$L$123="4"</formula>
    </cfRule>
  </conditionalFormatting>
  <conditionalFormatting sqref="L123">
    <cfRule type="expression" dxfId="540" priority="541">
      <formula>$L$123="5"</formula>
    </cfRule>
  </conditionalFormatting>
  <conditionalFormatting sqref="I124:U124">
    <cfRule type="expression" dxfId="539" priority="540">
      <formula>$P$124="Not started"</formula>
    </cfRule>
  </conditionalFormatting>
  <conditionalFormatting sqref="I124:U124">
    <cfRule type="expression" dxfId="538" priority="539">
      <formula>$P$124="In progress"</formula>
    </cfRule>
  </conditionalFormatting>
  <conditionalFormatting sqref="I124:U124">
    <cfRule type="expression" dxfId="537" priority="538">
      <formula>$P$124="Closed"</formula>
    </cfRule>
  </conditionalFormatting>
  <conditionalFormatting sqref="I124:U124">
    <cfRule type="expression" dxfId="536" priority="537">
      <formula>$P$124="Canceled"</formula>
    </cfRule>
  </conditionalFormatting>
  <conditionalFormatting sqref="I124:U124">
    <cfRule type="expression" dxfId="535" priority="527">
      <formula>$I$124="Epic"</formula>
    </cfRule>
    <cfRule type="expression" dxfId="534" priority="529">
      <formula>$I$124="Deployment Story"</formula>
    </cfRule>
    <cfRule type="expression" dxfId="533" priority="536">
      <formula>$P$124="Suspended"</formula>
    </cfRule>
  </conditionalFormatting>
  <conditionalFormatting sqref="I124:U124">
    <cfRule type="expression" dxfId="532" priority="535">
      <formula>$P$124="Applied"</formula>
    </cfRule>
  </conditionalFormatting>
  <conditionalFormatting sqref="I124:U124">
    <cfRule type="expression" dxfId="531" priority="534">
      <formula>$P$124="N/A"</formula>
    </cfRule>
  </conditionalFormatting>
  <conditionalFormatting sqref="I124:U124">
    <cfRule type="expression" dxfId="530" priority="533">
      <formula>$P$124=""</formula>
    </cfRule>
  </conditionalFormatting>
  <conditionalFormatting sqref="I124:U124">
    <cfRule type="expression" dxfId="529" priority="532">
      <formula>$I$124="US"</formula>
    </cfRule>
  </conditionalFormatting>
  <conditionalFormatting sqref="I124:U124">
    <cfRule type="expression" dxfId="528" priority="531">
      <formula>$I$124="Not-US"</formula>
    </cfRule>
  </conditionalFormatting>
  <conditionalFormatting sqref="I124:U124">
    <cfRule type="expression" dxfId="527" priority="526">
      <formula>$I$124="Issue"</formula>
    </cfRule>
    <cfRule type="expression" dxfId="526" priority="528">
      <formula>$I$124="TS"</formula>
    </cfRule>
    <cfRule type="expression" dxfId="525" priority="530">
      <formula>$I$124="Spike"</formula>
    </cfRule>
  </conditionalFormatting>
  <conditionalFormatting sqref="L124">
    <cfRule type="expression" dxfId="524" priority="525">
      <formula>$L$124="1"</formula>
    </cfRule>
  </conditionalFormatting>
  <conditionalFormatting sqref="L124">
    <cfRule type="expression" dxfId="523" priority="524">
      <formula>$L$124="2"</formula>
    </cfRule>
  </conditionalFormatting>
  <conditionalFormatting sqref="L124">
    <cfRule type="expression" dxfId="522" priority="523">
      <formula>$L$124="3"</formula>
    </cfRule>
  </conditionalFormatting>
  <conditionalFormatting sqref="L124">
    <cfRule type="expression" dxfId="521" priority="522">
      <formula>$L$124="4"</formula>
    </cfRule>
  </conditionalFormatting>
  <conditionalFormatting sqref="L124">
    <cfRule type="expression" dxfId="520" priority="521">
      <formula>$L$124="5"</formula>
    </cfRule>
  </conditionalFormatting>
  <conditionalFormatting sqref="I125:U125">
    <cfRule type="expression" dxfId="519" priority="520">
      <formula>$P$125="Not started"</formula>
    </cfRule>
  </conditionalFormatting>
  <conditionalFormatting sqref="I125:U125">
    <cfRule type="expression" dxfId="518" priority="519">
      <formula>$P$125="In progress"</formula>
    </cfRule>
  </conditionalFormatting>
  <conditionalFormatting sqref="I125:U125">
    <cfRule type="expression" dxfId="517" priority="518">
      <formula>$P$125="Closed"</formula>
    </cfRule>
  </conditionalFormatting>
  <conditionalFormatting sqref="I125:U125">
    <cfRule type="expression" dxfId="516" priority="517">
      <formula>$P$125="Canceled"</formula>
    </cfRule>
  </conditionalFormatting>
  <conditionalFormatting sqref="I125:U125">
    <cfRule type="expression" dxfId="515" priority="507">
      <formula>$I$125="Epic"</formula>
    </cfRule>
    <cfRule type="expression" dxfId="514" priority="509">
      <formula>$I$125="Deployment Story"</formula>
    </cfRule>
    <cfRule type="expression" dxfId="513" priority="516">
      <formula>$P$125="Suspended"</formula>
    </cfRule>
  </conditionalFormatting>
  <conditionalFormatting sqref="I125:U125">
    <cfRule type="expression" dxfId="512" priority="515">
      <formula>$P$125="Applied"</formula>
    </cfRule>
  </conditionalFormatting>
  <conditionalFormatting sqref="I125:U125">
    <cfRule type="expression" dxfId="511" priority="514">
      <formula>$P$125="N/A"</formula>
    </cfRule>
  </conditionalFormatting>
  <conditionalFormatting sqref="I125:U125">
    <cfRule type="expression" dxfId="510" priority="513">
      <formula>$P$125=""</formula>
    </cfRule>
  </conditionalFormatting>
  <conditionalFormatting sqref="I125:U125">
    <cfRule type="expression" dxfId="509" priority="512">
      <formula>$I$125="US"</formula>
    </cfRule>
  </conditionalFormatting>
  <conditionalFormatting sqref="I125:U125">
    <cfRule type="expression" dxfId="508" priority="511">
      <formula>$I$125="Not-US"</formula>
    </cfRule>
  </conditionalFormatting>
  <conditionalFormatting sqref="I125:U125">
    <cfRule type="expression" dxfId="507" priority="506">
      <formula>$I$125="Issue"</formula>
    </cfRule>
    <cfRule type="expression" dxfId="506" priority="508">
      <formula>$I$125="TS"</formula>
    </cfRule>
    <cfRule type="expression" dxfId="505" priority="510">
      <formula>$I$125="Spike"</formula>
    </cfRule>
  </conditionalFormatting>
  <conditionalFormatting sqref="L125">
    <cfRule type="expression" dxfId="504" priority="505">
      <formula>$L$125="1"</formula>
    </cfRule>
  </conditionalFormatting>
  <conditionalFormatting sqref="L125">
    <cfRule type="expression" dxfId="503" priority="504">
      <formula>$L$125="2"</formula>
    </cfRule>
  </conditionalFormatting>
  <conditionalFormatting sqref="L125">
    <cfRule type="expression" dxfId="502" priority="503">
      <formula>$L$125="3"</formula>
    </cfRule>
  </conditionalFormatting>
  <conditionalFormatting sqref="L125">
    <cfRule type="expression" dxfId="501" priority="502">
      <formula>$L$125="4"</formula>
    </cfRule>
  </conditionalFormatting>
  <conditionalFormatting sqref="L125">
    <cfRule type="expression" dxfId="500" priority="501">
      <formula>$L$125="5"</formula>
    </cfRule>
  </conditionalFormatting>
  <conditionalFormatting sqref="I126:U126">
    <cfRule type="expression" dxfId="499" priority="500">
      <formula>$P$126="Not started"</formula>
    </cfRule>
  </conditionalFormatting>
  <conditionalFormatting sqref="I126:U126">
    <cfRule type="expression" dxfId="498" priority="499">
      <formula>$P$126="In progress"</formula>
    </cfRule>
  </conditionalFormatting>
  <conditionalFormatting sqref="I126:U126">
    <cfRule type="expression" dxfId="497" priority="498">
      <formula>$P$126="Closed"</formula>
    </cfRule>
  </conditionalFormatting>
  <conditionalFormatting sqref="I126:U126">
    <cfRule type="expression" dxfId="496" priority="497">
      <formula>$P$126="Canceled"</formula>
    </cfRule>
  </conditionalFormatting>
  <conditionalFormatting sqref="I126:U126">
    <cfRule type="expression" dxfId="495" priority="487">
      <formula>$I$126="Epic"</formula>
    </cfRule>
    <cfRule type="expression" dxfId="494" priority="489">
      <formula>$I$126="Deployment Story"</formula>
    </cfRule>
    <cfRule type="expression" dxfId="493" priority="496">
      <formula>$P$126="Suspended"</formula>
    </cfRule>
  </conditionalFormatting>
  <conditionalFormatting sqref="I126:U126">
    <cfRule type="expression" dxfId="492" priority="495">
      <formula>$P$126="Applied"</formula>
    </cfRule>
  </conditionalFormatting>
  <conditionalFormatting sqref="I126:U126">
    <cfRule type="expression" dxfId="491" priority="494">
      <formula>$P$126="N/A"</formula>
    </cfRule>
  </conditionalFormatting>
  <conditionalFormatting sqref="I126:U126">
    <cfRule type="expression" dxfId="490" priority="493">
      <formula>$P$126=""</formula>
    </cfRule>
  </conditionalFormatting>
  <conditionalFormatting sqref="I126:U126">
    <cfRule type="expression" dxfId="489" priority="492">
      <formula>$I$126="US"</formula>
    </cfRule>
  </conditionalFormatting>
  <conditionalFormatting sqref="I126:U126">
    <cfRule type="expression" dxfId="488" priority="491">
      <formula>$I$126="Not-US"</formula>
    </cfRule>
  </conditionalFormatting>
  <conditionalFormatting sqref="I126:U126">
    <cfRule type="expression" dxfId="487" priority="486">
      <formula>$I$126="Issue"</formula>
    </cfRule>
    <cfRule type="expression" dxfId="486" priority="488">
      <formula>$I$126="TS"</formula>
    </cfRule>
    <cfRule type="expression" dxfId="485" priority="490">
      <formula>$I$126="Spike"</formula>
    </cfRule>
  </conditionalFormatting>
  <conditionalFormatting sqref="L126">
    <cfRule type="expression" dxfId="484" priority="485">
      <formula>$L$126="1"</formula>
    </cfRule>
  </conditionalFormatting>
  <conditionalFormatting sqref="L126">
    <cfRule type="expression" dxfId="483" priority="484">
      <formula>$L$126="2"</formula>
    </cfRule>
  </conditionalFormatting>
  <conditionalFormatting sqref="L126">
    <cfRule type="expression" dxfId="482" priority="483">
      <formula>$L$126="3"</formula>
    </cfRule>
  </conditionalFormatting>
  <conditionalFormatting sqref="L126">
    <cfRule type="expression" dxfId="481" priority="482">
      <formula>$L$126="4"</formula>
    </cfRule>
  </conditionalFormatting>
  <conditionalFormatting sqref="L126">
    <cfRule type="expression" dxfId="480" priority="481">
      <formula>$L$126="5"</formula>
    </cfRule>
  </conditionalFormatting>
  <conditionalFormatting sqref="I127:U127">
    <cfRule type="expression" dxfId="479" priority="480">
      <formula>$P$127="Not started"</formula>
    </cfRule>
  </conditionalFormatting>
  <conditionalFormatting sqref="I127:U127">
    <cfRule type="expression" dxfId="478" priority="479">
      <formula>$P$127="In progress"</formula>
    </cfRule>
  </conditionalFormatting>
  <conditionalFormatting sqref="I127:U127">
    <cfRule type="expression" dxfId="477" priority="478">
      <formula>$P$127="Closed"</formula>
    </cfRule>
  </conditionalFormatting>
  <conditionalFormatting sqref="I127:U127">
    <cfRule type="expression" dxfId="476" priority="477">
      <formula>$P$127="Canceled"</formula>
    </cfRule>
  </conditionalFormatting>
  <conditionalFormatting sqref="I127:U127">
    <cfRule type="expression" dxfId="475" priority="467">
      <formula>$I$127="Epic"</formula>
    </cfRule>
    <cfRule type="expression" dxfId="474" priority="469">
      <formula>$I$127="Deployment Story"</formula>
    </cfRule>
    <cfRule type="expression" dxfId="473" priority="476">
      <formula>$P$127="Suspended"</formula>
    </cfRule>
  </conditionalFormatting>
  <conditionalFormatting sqref="I127:U127">
    <cfRule type="expression" dxfId="472" priority="475">
      <formula>$P$127="Applied"</formula>
    </cfRule>
  </conditionalFormatting>
  <conditionalFormatting sqref="I127:U127">
    <cfRule type="expression" dxfId="471" priority="474">
      <formula>$P$127="N/A"</formula>
    </cfRule>
  </conditionalFormatting>
  <conditionalFormatting sqref="I127:U127">
    <cfRule type="expression" dxfId="470" priority="473">
      <formula>$P$127=""</formula>
    </cfRule>
  </conditionalFormatting>
  <conditionalFormatting sqref="I127:U127">
    <cfRule type="expression" dxfId="469" priority="472">
      <formula>$I$127="US"</formula>
    </cfRule>
  </conditionalFormatting>
  <conditionalFormatting sqref="I127:U127">
    <cfRule type="expression" dxfId="468" priority="471">
      <formula>$I$127="Not-US"</formula>
    </cfRule>
  </conditionalFormatting>
  <conditionalFormatting sqref="I127:U127">
    <cfRule type="expression" dxfId="467" priority="466">
      <formula>$I$127="Issue"</formula>
    </cfRule>
    <cfRule type="expression" dxfId="466" priority="468">
      <formula>$I$127="TS"</formula>
    </cfRule>
    <cfRule type="expression" dxfId="465" priority="470">
      <formula>$I$127="Spike"</formula>
    </cfRule>
  </conditionalFormatting>
  <conditionalFormatting sqref="L127">
    <cfRule type="expression" dxfId="464" priority="465">
      <formula>$L$127="1"</formula>
    </cfRule>
  </conditionalFormatting>
  <conditionalFormatting sqref="L127">
    <cfRule type="expression" dxfId="463" priority="464">
      <formula>$L$127="2"</formula>
    </cfRule>
  </conditionalFormatting>
  <conditionalFormatting sqref="L127">
    <cfRule type="expression" dxfId="462" priority="463">
      <formula>$L$127="3"</formula>
    </cfRule>
  </conditionalFormatting>
  <conditionalFormatting sqref="L127">
    <cfRule type="expression" dxfId="461" priority="462">
      <formula>$L$127="4"</formula>
    </cfRule>
  </conditionalFormatting>
  <conditionalFormatting sqref="L127">
    <cfRule type="expression" dxfId="460" priority="461">
      <formula>$L$127="5"</formula>
    </cfRule>
  </conditionalFormatting>
  <conditionalFormatting sqref="I128:U128">
    <cfRule type="expression" dxfId="459" priority="460">
      <formula>$P$128="Not started"</formula>
    </cfRule>
  </conditionalFormatting>
  <conditionalFormatting sqref="I128:U128">
    <cfRule type="expression" dxfId="458" priority="459">
      <formula>$P$128="In progress"</formula>
    </cfRule>
  </conditionalFormatting>
  <conditionalFormatting sqref="I128:U128">
    <cfRule type="expression" dxfId="457" priority="458">
      <formula>$P$128="Closed"</formula>
    </cfRule>
  </conditionalFormatting>
  <conditionalFormatting sqref="I128:U128">
    <cfRule type="expression" dxfId="456" priority="457">
      <formula>$P$128="Canceled"</formula>
    </cfRule>
  </conditionalFormatting>
  <conditionalFormatting sqref="I128:U128">
    <cfRule type="expression" dxfId="455" priority="456">
      <formula>$P$128="Suspended"</formula>
    </cfRule>
  </conditionalFormatting>
  <conditionalFormatting sqref="I128:U128">
    <cfRule type="expression" dxfId="454" priority="455">
      <formula>$P$128="Applied"</formula>
    </cfRule>
  </conditionalFormatting>
  <conditionalFormatting sqref="I128:U128">
    <cfRule type="expression" dxfId="453" priority="454">
      <formula>$P$128="N/A"</formula>
    </cfRule>
  </conditionalFormatting>
  <conditionalFormatting sqref="I128:U128">
    <cfRule type="expression" dxfId="452" priority="453">
      <formula>$P$128=""</formula>
    </cfRule>
  </conditionalFormatting>
  <conditionalFormatting sqref="I128:U128">
    <cfRule type="expression" dxfId="451" priority="452">
      <formula>$I$128="US"</formula>
    </cfRule>
  </conditionalFormatting>
  <conditionalFormatting sqref="I128:U128">
    <cfRule type="expression" dxfId="450" priority="451">
      <formula>$I$128="Not-US"</formula>
    </cfRule>
  </conditionalFormatting>
  <conditionalFormatting sqref="I128:U128">
    <cfRule type="expression" dxfId="449" priority="450">
      <formula>$I$128="Spike"</formula>
    </cfRule>
  </conditionalFormatting>
  <conditionalFormatting sqref="I128:U128">
    <cfRule type="expression" dxfId="448" priority="449">
      <formula>$I$128="Deployment Story"</formula>
    </cfRule>
  </conditionalFormatting>
  <conditionalFormatting sqref="I128:U128">
    <cfRule type="expression" dxfId="447" priority="448">
      <formula>$I$128="TS"</formula>
    </cfRule>
  </conditionalFormatting>
  <conditionalFormatting sqref="I128:U128">
    <cfRule type="expression" dxfId="446" priority="447">
      <formula>$I$128="Epic"</formula>
    </cfRule>
  </conditionalFormatting>
  <conditionalFormatting sqref="I128:U128">
    <cfRule type="expression" dxfId="445" priority="446">
      <formula>$I$128="Issue"</formula>
    </cfRule>
  </conditionalFormatting>
  <conditionalFormatting sqref="L128">
    <cfRule type="expression" dxfId="444" priority="445">
      <formula>$L$128="1"</formula>
    </cfRule>
  </conditionalFormatting>
  <conditionalFormatting sqref="L128">
    <cfRule type="expression" dxfId="443" priority="444">
      <formula>$L$128="2"</formula>
    </cfRule>
  </conditionalFormatting>
  <conditionalFormatting sqref="L128">
    <cfRule type="expression" dxfId="442" priority="443">
      <formula>$L$128="3"</formula>
    </cfRule>
  </conditionalFormatting>
  <conditionalFormatting sqref="L128">
    <cfRule type="expression" dxfId="441" priority="442">
      <formula>$L$128="4"</formula>
    </cfRule>
  </conditionalFormatting>
  <conditionalFormatting sqref="L128">
    <cfRule type="expression" dxfId="440" priority="441">
      <formula>$L$128="5"</formula>
    </cfRule>
  </conditionalFormatting>
  <conditionalFormatting sqref="I129:U129">
    <cfRule type="expression" dxfId="439" priority="440">
      <formula>$P$129="Not started"</formula>
    </cfRule>
  </conditionalFormatting>
  <conditionalFormatting sqref="I129:U129">
    <cfRule type="expression" dxfId="438" priority="439">
      <formula>$P$129="In progress"</formula>
    </cfRule>
  </conditionalFormatting>
  <conditionalFormatting sqref="I129:U129">
    <cfRule type="expression" dxfId="437" priority="438">
      <formula>$P$129="Closed"</formula>
    </cfRule>
  </conditionalFormatting>
  <conditionalFormatting sqref="I129:U129">
    <cfRule type="expression" dxfId="436" priority="437">
      <formula>$P$129="Canceled"</formula>
    </cfRule>
  </conditionalFormatting>
  <conditionalFormatting sqref="I129:U129">
    <cfRule type="expression" dxfId="435" priority="427">
      <formula>$I$129="Epic"</formula>
    </cfRule>
    <cfRule type="expression" dxfId="434" priority="429">
      <formula>$I$129="Deployment Story"</formula>
    </cfRule>
    <cfRule type="expression" dxfId="433" priority="436">
      <formula>$P$129="Suspended"</formula>
    </cfRule>
  </conditionalFormatting>
  <conditionalFormatting sqref="I129:U129">
    <cfRule type="expression" dxfId="432" priority="435">
      <formula>$P$129="Applied"</formula>
    </cfRule>
  </conditionalFormatting>
  <conditionalFormatting sqref="I129:U129">
    <cfRule type="expression" dxfId="431" priority="434">
      <formula>$P$129="N/A"</formula>
    </cfRule>
  </conditionalFormatting>
  <conditionalFormatting sqref="I129:U129">
    <cfRule type="expression" dxfId="430" priority="433">
      <formula>$P$129=""</formula>
    </cfRule>
  </conditionalFormatting>
  <conditionalFormatting sqref="I129:U129">
    <cfRule type="expression" dxfId="429" priority="432">
      <formula>$I$129="US"</formula>
    </cfRule>
  </conditionalFormatting>
  <conditionalFormatting sqref="I129:U129">
    <cfRule type="expression" dxfId="428" priority="431">
      <formula>$I$129="Not-US"</formula>
    </cfRule>
  </conditionalFormatting>
  <conditionalFormatting sqref="I129:U129">
    <cfRule type="expression" dxfId="427" priority="426">
      <formula>$I$129="Issue"</formula>
    </cfRule>
    <cfRule type="expression" dxfId="426" priority="428">
      <formula>$I$129="TS"</formula>
    </cfRule>
    <cfRule type="expression" dxfId="425" priority="430">
      <formula>$I$129="Spike"</formula>
    </cfRule>
  </conditionalFormatting>
  <conditionalFormatting sqref="L129">
    <cfRule type="expression" dxfId="424" priority="425">
      <formula>$L$129="1"</formula>
    </cfRule>
  </conditionalFormatting>
  <conditionalFormatting sqref="L129">
    <cfRule type="expression" dxfId="423" priority="424">
      <formula>$L$129="2"</formula>
    </cfRule>
  </conditionalFormatting>
  <conditionalFormatting sqref="L129">
    <cfRule type="expression" dxfId="422" priority="423">
      <formula>$L$129="3"</formula>
    </cfRule>
  </conditionalFormatting>
  <conditionalFormatting sqref="L129">
    <cfRule type="expression" dxfId="421" priority="422">
      <formula>$L$129="4"</formula>
    </cfRule>
  </conditionalFormatting>
  <conditionalFormatting sqref="L129">
    <cfRule type="expression" dxfId="420" priority="421">
      <formula>$L$129="5"</formula>
    </cfRule>
  </conditionalFormatting>
  <conditionalFormatting sqref="I130:U130">
    <cfRule type="expression" dxfId="419" priority="420">
      <formula>$P$130="Not started"</formula>
    </cfRule>
  </conditionalFormatting>
  <conditionalFormatting sqref="I130:U130">
    <cfRule type="expression" dxfId="418" priority="419">
      <formula>$P$130="In progress"</formula>
    </cfRule>
  </conditionalFormatting>
  <conditionalFormatting sqref="I130:U130">
    <cfRule type="expression" dxfId="417" priority="418">
      <formula>$P$130="Closed"</formula>
    </cfRule>
  </conditionalFormatting>
  <conditionalFormatting sqref="I130:U130">
    <cfRule type="expression" dxfId="416" priority="417">
      <formula>$P$130="Canceled"</formula>
    </cfRule>
  </conditionalFormatting>
  <conditionalFormatting sqref="I130:U130">
    <cfRule type="expression" dxfId="415" priority="407">
      <formula>$I$130="Epic"</formula>
    </cfRule>
    <cfRule type="expression" dxfId="414" priority="409">
      <formula>$I$130="Deployment Story"</formula>
    </cfRule>
    <cfRule type="expression" dxfId="413" priority="416">
      <formula>$P$130="Suspended"</formula>
    </cfRule>
  </conditionalFormatting>
  <conditionalFormatting sqref="I130:U130">
    <cfRule type="expression" dxfId="412" priority="415">
      <formula>$P$130="Applied"</formula>
    </cfRule>
  </conditionalFormatting>
  <conditionalFormatting sqref="I130:U130">
    <cfRule type="expression" dxfId="411" priority="414">
      <formula>$P$130="N/A"</formula>
    </cfRule>
  </conditionalFormatting>
  <conditionalFormatting sqref="I130:U130">
    <cfRule type="expression" dxfId="410" priority="413">
      <formula>$P$130=""</formula>
    </cfRule>
  </conditionalFormatting>
  <conditionalFormatting sqref="I130:U130">
    <cfRule type="expression" dxfId="409" priority="412">
      <formula>$I$130="US"</formula>
    </cfRule>
  </conditionalFormatting>
  <conditionalFormatting sqref="I130:U130">
    <cfRule type="expression" dxfId="408" priority="411">
      <formula>$I$130="Not-US"</formula>
    </cfRule>
  </conditionalFormatting>
  <conditionalFormatting sqref="I130:U130">
    <cfRule type="expression" dxfId="407" priority="406">
      <formula>$I$130="Issue"</formula>
    </cfRule>
    <cfRule type="expression" dxfId="406" priority="408">
      <formula>$I$130="TS"</formula>
    </cfRule>
    <cfRule type="expression" dxfId="405" priority="410">
      <formula>$I$130="Spike"</formula>
    </cfRule>
  </conditionalFormatting>
  <conditionalFormatting sqref="L130">
    <cfRule type="expression" dxfId="404" priority="405">
      <formula>$L$130="1"</formula>
    </cfRule>
  </conditionalFormatting>
  <conditionalFormatting sqref="L130">
    <cfRule type="expression" dxfId="403" priority="404">
      <formula>$L$130="2"</formula>
    </cfRule>
  </conditionalFormatting>
  <conditionalFormatting sqref="L130">
    <cfRule type="expression" dxfId="402" priority="403">
      <formula>$L$130="3"</formula>
    </cfRule>
  </conditionalFormatting>
  <conditionalFormatting sqref="L130">
    <cfRule type="expression" dxfId="401" priority="402">
      <formula>$L$130="4"</formula>
    </cfRule>
  </conditionalFormatting>
  <conditionalFormatting sqref="L130">
    <cfRule type="expression" dxfId="400" priority="401">
      <formula>$L$130="5"</formula>
    </cfRule>
  </conditionalFormatting>
  <conditionalFormatting sqref="I131:U131">
    <cfRule type="expression" dxfId="399" priority="400">
      <formula>$P$131="Not started"</formula>
    </cfRule>
  </conditionalFormatting>
  <conditionalFormatting sqref="I131:U131">
    <cfRule type="expression" dxfId="398" priority="399">
      <formula>$P$131="In progress"</formula>
    </cfRule>
  </conditionalFormatting>
  <conditionalFormatting sqref="I131:U131">
    <cfRule type="expression" dxfId="397" priority="398">
      <formula>$P$131="Closed"</formula>
    </cfRule>
  </conditionalFormatting>
  <conditionalFormatting sqref="I131:U131">
    <cfRule type="expression" dxfId="396" priority="397">
      <formula>$P$131="Canceled"</formula>
    </cfRule>
  </conditionalFormatting>
  <conditionalFormatting sqref="I131:U131">
    <cfRule type="expression" dxfId="395" priority="387">
      <formula>$I$131="Epic"</formula>
    </cfRule>
    <cfRule type="expression" dxfId="394" priority="389">
      <formula>$I$131="Deployment Story"</formula>
    </cfRule>
    <cfRule type="expression" dxfId="393" priority="396">
      <formula>$P$131="Suspended"</formula>
    </cfRule>
  </conditionalFormatting>
  <conditionalFormatting sqref="I131:U131">
    <cfRule type="expression" dxfId="392" priority="395">
      <formula>$P$131="Applied"</formula>
    </cfRule>
  </conditionalFormatting>
  <conditionalFormatting sqref="I131:U131">
    <cfRule type="expression" dxfId="391" priority="394">
      <formula>$P$131="N/A"</formula>
    </cfRule>
  </conditionalFormatting>
  <conditionalFormatting sqref="I131:U131">
    <cfRule type="expression" dxfId="390" priority="393">
      <formula>$P$131=""</formula>
    </cfRule>
  </conditionalFormatting>
  <conditionalFormatting sqref="I131:U131">
    <cfRule type="expression" dxfId="389" priority="392">
      <formula>$I$131="US"</formula>
    </cfRule>
  </conditionalFormatting>
  <conditionalFormatting sqref="I131:U131">
    <cfRule type="expression" dxfId="388" priority="391">
      <formula>$I$131="Not-US"</formula>
    </cfRule>
  </conditionalFormatting>
  <conditionalFormatting sqref="I131:U131">
    <cfRule type="expression" dxfId="387" priority="386">
      <formula>$I$131="Issue"</formula>
    </cfRule>
    <cfRule type="expression" dxfId="386" priority="388">
      <formula>$I$131="TS"</formula>
    </cfRule>
    <cfRule type="expression" dxfId="385" priority="390">
      <formula>$I$131="Spike"</formula>
    </cfRule>
  </conditionalFormatting>
  <conditionalFormatting sqref="L131">
    <cfRule type="expression" dxfId="384" priority="385">
      <formula>$L$131="1"</formula>
    </cfRule>
  </conditionalFormatting>
  <conditionalFormatting sqref="L131">
    <cfRule type="expression" dxfId="383" priority="384">
      <formula>$L$131="2"</formula>
    </cfRule>
  </conditionalFormatting>
  <conditionalFormatting sqref="L131">
    <cfRule type="expression" dxfId="382" priority="383">
      <formula>$L$131="3"</formula>
    </cfRule>
  </conditionalFormatting>
  <conditionalFormatting sqref="L131">
    <cfRule type="expression" dxfId="381" priority="382">
      <formula>$L$131="4"</formula>
    </cfRule>
  </conditionalFormatting>
  <conditionalFormatting sqref="L131">
    <cfRule type="expression" dxfId="380" priority="381">
      <formula>$L$131="5"</formula>
    </cfRule>
  </conditionalFormatting>
  <conditionalFormatting sqref="I132:U132">
    <cfRule type="expression" dxfId="379" priority="380">
      <formula>$P$132="Not started"</formula>
    </cfRule>
  </conditionalFormatting>
  <conditionalFormatting sqref="I132:U132">
    <cfRule type="expression" dxfId="378" priority="379">
      <formula>$P$132="In progress"</formula>
    </cfRule>
  </conditionalFormatting>
  <conditionalFormatting sqref="I132:U132">
    <cfRule type="expression" dxfId="377" priority="378">
      <formula>$P$132="Closed"</formula>
    </cfRule>
  </conditionalFormatting>
  <conditionalFormatting sqref="I132:U132">
    <cfRule type="expression" dxfId="376" priority="377">
      <formula>$P$132="Canceled"</formula>
    </cfRule>
  </conditionalFormatting>
  <conditionalFormatting sqref="I132:U132">
    <cfRule type="expression" dxfId="375" priority="367">
      <formula>$I$132="Epic"</formula>
    </cfRule>
    <cfRule type="expression" dxfId="374" priority="369">
      <formula>$I$132="Deployment Story"</formula>
    </cfRule>
    <cfRule type="expression" dxfId="373" priority="376">
      <formula>$P$132="Suspended"</formula>
    </cfRule>
  </conditionalFormatting>
  <conditionalFormatting sqref="I132:U132">
    <cfRule type="expression" dxfId="372" priority="375">
      <formula>$P$132="Applied"</formula>
    </cfRule>
  </conditionalFormatting>
  <conditionalFormatting sqref="I132:U132">
    <cfRule type="expression" dxfId="371" priority="374">
      <formula>$P$132="N/A"</formula>
    </cfRule>
  </conditionalFormatting>
  <conditionalFormatting sqref="I132:U132">
    <cfRule type="expression" dxfId="370" priority="373">
      <formula>$P$132=""</formula>
    </cfRule>
  </conditionalFormatting>
  <conditionalFormatting sqref="I132:U132">
    <cfRule type="expression" dxfId="369" priority="372">
      <formula>$I$132="US"</formula>
    </cfRule>
  </conditionalFormatting>
  <conditionalFormatting sqref="I132:U132">
    <cfRule type="expression" dxfId="368" priority="371">
      <formula>$I$132="Not-US"</formula>
    </cfRule>
  </conditionalFormatting>
  <conditionalFormatting sqref="I132:U132">
    <cfRule type="expression" dxfId="367" priority="366">
      <formula>$I$132="Issue"</formula>
    </cfRule>
    <cfRule type="expression" dxfId="366" priority="368">
      <formula>$I$132="TS"</formula>
    </cfRule>
    <cfRule type="expression" dxfId="365" priority="370">
      <formula>$I$132="Spike"</formula>
    </cfRule>
  </conditionalFormatting>
  <conditionalFormatting sqref="L132">
    <cfRule type="expression" dxfId="364" priority="365">
      <formula>$L$132="1"</formula>
    </cfRule>
  </conditionalFormatting>
  <conditionalFormatting sqref="L132">
    <cfRule type="expression" dxfId="363" priority="364">
      <formula>$L$132="2"</formula>
    </cfRule>
  </conditionalFormatting>
  <conditionalFormatting sqref="L132">
    <cfRule type="expression" dxfId="362" priority="363">
      <formula>$L$132="3"</formula>
    </cfRule>
  </conditionalFormatting>
  <conditionalFormatting sqref="L132">
    <cfRule type="expression" dxfId="361" priority="362">
      <formula>$L$132="4"</formula>
    </cfRule>
  </conditionalFormatting>
  <conditionalFormatting sqref="L132">
    <cfRule type="expression" dxfId="360" priority="361">
      <formula>$L$132="5"</formula>
    </cfRule>
  </conditionalFormatting>
  <conditionalFormatting sqref="I133:U133">
    <cfRule type="expression" dxfId="359" priority="360">
      <formula>$P$133="Not started"</formula>
    </cfRule>
  </conditionalFormatting>
  <conditionalFormatting sqref="I133:U133">
    <cfRule type="expression" dxfId="358" priority="359">
      <formula>$P$133="In progress"</formula>
    </cfRule>
  </conditionalFormatting>
  <conditionalFormatting sqref="I133:U133">
    <cfRule type="expression" dxfId="357" priority="358">
      <formula>$P$133="Closed"</formula>
    </cfRule>
  </conditionalFormatting>
  <conditionalFormatting sqref="I133:U133">
    <cfRule type="expression" dxfId="356" priority="357">
      <formula>$P$133="Canceled"</formula>
    </cfRule>
  </conditionalFormatting>
  <conditionalFormatting sqref="I133:U133">
    <cfRule type="expression" dxfId="355" priority="347">
      <formula>$I$133="Epic"</formula>
    </cfRule>
    <cfRule type="expression" dxfId="354" priority="349">
      <formula>$I$133="Deployment Story"</formula>
    </cfRule>
    <cfRule type="expression" dxfId="353" priority="356">
      <formula>$P$133="Suspended"</formula>
    </cfRule>
  </conditionalFormatting>
  <conditionalFormatting sqref="I133:U133">
    <cfRule type="expression" dxfId="352" priority="355">
      <formula>$P$133="Applied"</formula>
    </cfRule>
  </conditionalFormatting>
  <conditionalFormatting sqref="I133:U133">
    <cfRule type="expression" dxfId="351" priority="354">
      <formula>$P$133="N/A"</formula>
    </cfRule>
  </conditionalFormatting>
  <conditionalFormatting sqref="I133:U133">
    <cfRule type="expression" dxfId="350" priority="353">
      <formula>$P$133=""</formula>
    </cfRule>
  </conditionalFormatting>
  <conditionalFormatting sqref="I133:U133">
    <cfRule type="expression" dxfId="349" priority="352">
      <formula>$I$133="US"</formula>
    </cfRule>
  </conditionalFormatting>
  <conditionalFormatting sqref="I133:U133">
    <cfRule type="expression" dxfId="348" priority="351">
      <formula>$I$133="Not-US"</formula>
    </cfRule>
  </conditionalFormatting>
  <conditionalFormatting sqref="I133:U133">
    <cfRule type="expression" dxfId="347" priority="346">
      <formula>$I$133="Issue"</formula>
    </cfRule>
    <cfRule type="expression" dxfId="346" priority="348">
      <formula>$I$133="TS"</formula>
    </cfRule>
    <cfRule type="expression" dxfId="345" priority="350">
      <formula>$I$133="Spike"</formula>
    </cfRule>
  </conditionalFormatting>
  <conditionalFormatting sqref="L133">
    <cfRule type="expression" dxfId="344" priority="345">
      <formula>$L$133="1"</formula>
    </cfRule>
  </conditionalFormatting>
  <conditionalFormatting sqref="L133">
    <cfRule type="expression" dxfId="343" priority="344">
      <formula>$L$133="2"</formula>
    </cfRule>
  </conditionalFormatting>
  <conditionalFormatting sqref="L133">
    <cfRule type="expression" dxfId="342" priority="343">
      <formula>$L$133="3"</formula>
    </cfRule>
  </conditionalFormatting>
  <conditionalFormatting sqref="L133">
    <cfRule type="expression" dxfId="341" priority="342">
      <formula>$L$133="4"</formula>
    </cfRule>
  </conditionalFormatting>
  <conditionalFormatting sqref="L133">
    <cfRule type="expression" dxfId="340" priority="341">
      <formula>$L$133="5"</formula>
    </cfRule>
  </conditionalFormatting>
  <conditionalFormatting sqref="I134:U134">
    <cfRule type="expression" dxfId="339" priority="340">
      <formula>$P$134="Not started"</formula>
    </cfRule>
  </conditionalFormatting>
  <conditionalFormatting sqref="I134:U134">
    <cfRule type="expression" dxfId="338" priority="339">
      <formula>$P$134="In progress"</formula>
    </cfRule>
  </conditionalFormatting>
  <conditionalFormatting sqref="I134:U134">
    <cfRule type="expression" dxfId="337" priority="338">
      <formula>$P$134="Closed"</formula>
    </cfRule>
  </conditionalFormatting>
  <conditionalFormatting sqref="I134:U134">
    <cfRule type="expression" dxfId="336" priority="337">
      <formula>$P$134="Canceled"</formula>
    </cfRule>
  </conditionalFormatting>
  <conditionalFormatting sqref="I134:U134">
    <cfRule type="expression" dxfId="335" priority="327">
      <formula>$I$134="Epic"</formula>
    </cfRule>
    <cfRule type="expression" dxfId="334" priority="329">
      <formula>$I$134="Deployment Story"</formula>
    </cfRule>
    <cfRule type="expression" dxfId="333" priority="336">
      <formula>$P$134="Suspended"</formula>
    </cfRule>
  </conditionalFormatting>
  <conditionalFormatting sqref="I134:U134">
    <cfRule type="expression" dxfId="332" priority="335">
      <formula>$P$134="Applied"</formula>
    </cfRule>
  </conditionalFormatting>
  <conditionalFormatting sqref="I134:U134">
    <cfRule type="expression" dxfId="331" priority="334">
      <formula>$P$134="N/A"</formula>
    </cfRule>
  </conditionalFormatting>
  <conditionalFormatting sqref="I134:U134">
    <cfRule type="expression" dxfId="330" priority="333">
      <formula>$P$134=""</formula>
    </cfRule>
  </conditionalFormatting>
  <conditionalFormatting sqref="I134:U134">
    <cfRule type="expression" dxfId="329" priority="332">
      <formula>$I$134="US"</formula>
    </cfRule>
  </conditionalFormatting>
  <conditionalFormatting sqref="I134:U134">
    <cfRule type="expression" dxfId="328" priority="331">
      <formula>$I$134="Not-US"</formula>
    </cfRule>
  </conditionalFormatting>
  <conditionalFormatting sqref="I134:U134">
    <cfRule type="expression" dxfId="327" priority="326">
      <formula>$I$134="Issue"</formula>
    </cfRule>
    <cfRule type="expression" dxfId="326" priority="328">
      <formula>$I$134="TS"</formula>
    </cfRule>
    <cfRule type="expression" dxfId="325" priority="330">
      <formula>$I$134="Spike"</formula>
    </cfRule>
  </conditionalFormatting>
  <conditionalFormatting sqref="L134">
    <cfRule type="expression" dxfId="324" priority="325">
      <formula>$L$134="1"</formula>
    </cfRule>
  </conditionalFormatting>
  <conditionalFormatting sqref="L134">
    <cfRule type="expression" dxfId="323" priority="324">
      <formula>$L$134="2"</formula>
    </cfRule>
  </conditionalFormatting>
  <conditionalFormatting sqref="L134">
    <cfRule type="expression" dxfId="322" priority="323">
      <formula>$L$134="3"</formula>
    </cfRule>
  </conditionalFormatting>
  <conditionalFormatting sqref="L134">
    <cfRule type="expression" dxfId="321" priority="322">
      <formula>$L$134="4"</formula>
    </cfRule>
  </conditionalFormatting>
  <conditionalFormatting sqref="L134">
    <cfRule type="expression" dxfId="320" priority="321">
      <formula>$L$134="5"</formula>
    </cfRule>
  </conditionalFormatting>
  <conditionalFormatting sqref="I135:U135">
    <cfRule type="expression" dxfId="319" priority="320">
      <formula>$P$135="Not started"</formula>
    </cfRule>
  </conditionalFormatting>
  <conditionalFormatting sqref="I135:U135">
    <cfRule type="expression" dxfId="318" priority="319">
      <formula>$P$135="In progress"</formula>
    </cfRule>
  </conditionalFormatting>
  <conditionalFormatting sqref="I135:U135">
    <cfRule type="expression" dxfId="317" priority="318">
      <formula>$P$135="Closed"</formula>
    </cfRule>
  </conditionalFormatting>
  <conditionalFormatting sqref="I135:U135">
    <cfRule type="expression" dxfId="316" priority="317">
      <formula>$P$135="Canceled"</formula>
    </cfRule>
  </conditionalFormatting>
  <conditionalFormatting sqref="I135:U135">
    <cfRule type="expression" dxfId="315" priority="307">
      <formula>$I$135="Epic"</formula>
    </cfRule>
    <cfRule type="expression" dxfId="314" priority="309">
      <formula>$I$135="Deployment Story"</formula>
    </cfRule>
    <cfRule type="expression" dxfId="313" priority="316">
      <formula>$P$135="Suspended"</formula>
    </cfRule>
  </conditionalFormatting>
  <conditionalFormatting sqref="I135:U135">
    <cfRule type="expression" dxfId="312" priority="315">
      <formula>$P$135="Applied"</formula>
    </cfRule>
  </conditionalFormatting>
  <conditionalFormatting sqref="I135:U135">
    <cfRule type="expression" dxfId="311" priority="314">
      <formula>$P$135="N/A"</formula>
    </cfRule>
  </conditionalFormatting>
  <conditionalFormatting sqref="I135:U135">
    <cfRule type="expression" dxfId="310" priority="313">
      <formula>$P$135=""</formula>
    </cfRule>
  </conditionalFormatting>
  <conditionalFormatting sqref="I135:U135">
    <cfRule type="expression" dxfId="309" priority="312">
      <formula>$I$135="US"</formula>
    </cfRule>
  </conditionalFormatting>
  <conditionalFormatting sqref="I135:U135">
    <cfRule type="expression" dxfId="308" priority="311">
      <formula>$I$135="Not-US"</formula>
    </cfRule>
  </conditionalFormatting>
  <conditionalFormatting sqref="I135:U135">
    <cfRule type="expression" dxfId="307" priority="306">
      <formula>$I$135="Issue"</formula>
    </cfRule>
    <cfRule type="expression" dxfId="306" priority="308">
      <formula>$I$135="TS"</formula>
    </cfRule>
    <cfRule type="expression" dxfId="305" priority="310">
      <formula>$I$135="Spike"</formula>
    </cfRule>
  </conditionalFormatting>
  <conditionalFormatting sqref="L135">
    <cfRule type="expression" dxfId="304" priority="305">
      <formula>$L$135="1"</formula>
    </cfRule>
  </conditionalFormatting>
  <conditionalFormatting sqref="L135">
    <cfRule type="expression" dxfId="303" priority="304">
      <formula>$L$135="2"</formula>
    </cfRule>
  </conditionalFormatting>
  <conditionalFormatting sqref="L135">
    <cfRule type="expression" dxfId="302" priority="303">
      <formula>$L$135="3"</formula>
    </cfRule>
  </conditionalFormatting>
  <conditionalFormatting sqref="L135">
    <cfRule type="expression" dxfId="301" priority="302">
      <formula>$L$135="4"</formula>
    </cfRule>
  </conditionalFormatting>
  <conditionalFormatting sqref="L135">
    <cfRule type="expression" dxfId="300" priority="301">
      <formula>$L$135="5"</formula>
    </cfRule>
  </conditionalFormatting>
  <conditionalFormatting sqref="I136:U136">
    <cfRule type="expression" dxfId="299" priority="300">
      <formula>$P$136="Not started"</formula>
    </cfRule>
  </conditionalFormatting>
  <conditionalFormatting sqref="I136:U136">
    <cfRule type="expression" dxfId="298" priority="299">
      <formula>$P$136="In progress"</formula>
    </cfRule>
  </conditionalFormatting>
  <conditionalFormatting sqref="I136:U136">
    <cfRule type="expression" dxfId="297" priority="298">
      <formula>$P$136="Closed"</formula>
    </cfRule>
  </conditionalFormatting>
  <conditionalFormatting sqref="I136:U136">
    <cfRule type="expression" dxfId="296" priority="297">
      <formula>$P$136="Canceled"</formula>
    </cfRule>
  </conditionalFormatting>
  <conditionalFormatting sqref="I136:U136">
    <cfRule type="expression" dxfId="295" priority="287">
      <formula>$I$136="Epic"</formula>
    </cfRule>
    <cfRule type="expression" dxfId="294" priority="289">
      <formula>$I$136="Deployment Story"</formula>
    </cfRule>
    <cfRule type="expression" dxfId="293" priority="296">
      <formula>$P$136="Suspended"</formula>
    </cfRule>
  </conditionalFormatting>
  <conditionalFormatting sqref="I136:U136">
    <cfRule type="expression" dxfId="292" priority="295">
      <formula>$P$136="Applied"</formula>
    </cfRule>
  </conditionalFormatting>
  <conditionalFormatting sqref="I136:U136">
    <cfRule type="expression" dxfId="291" priority="294">
      <formula>$P$136="N/A"</formula>
    </cfRule>
  </conditionalFormatting>
  <conditionalFormatting sqref="I136:U136">
    <cfRule type="expression" dxfId="290" priority="293">
      <formula>$P$136=""</formula>
    </cfRule>
  </conditionalFormatting>
  <conditionalFormatting sqref="I136:U136">
    <cfRule type="expression" dxfId="289" priority="292">
      <formula>$I$136="US"</formula>
    </cfRule>
  </conditionalFormatting>
  <conditionalFormatting sqref="I136:U136">
    <cfRule type="expression" dxfId="288" priority="291">
      <formula>$I$136="Not-US"</formula>
    </cfRule>
  </conditionalFormatting>
  <conditionalFormatting sqref="I136:U136">
    <cfRule type="expression" dxfId="287" priority="286">
      <formula>$I$136="Issue"</formula>
    </cfRule>
    <cfRule type="expression" dxfId="286" priority="288">
      <formula>$I$136="TS"</formula>
    </cfRule>
    <cfRule type="expression" dxfId="285" priority="290">
      <formula>$I$136="Spike"</formula>
    </cfRule>
  </conditionalFormatting>
  <conditionalFormatting sqref="L136">
    <cfRule type="expression" dxfId="284" priority="285">
      <formula>$L$136="1"</formula>
    </cfRule>
  </conditionalFormatting>
  <conditionalFormatting sqref="L136">
    <cfRule type="expression" dxfId="283" priority="284">
      <formula>$L$136="2"</formula>
    </cfRule>
  </conditionalFormatting>
  <conditionalFormatting sqref="L136">
    <cfRule type="expression" dxfId="282" priority="283">
      <formula>$L$136="3"</formula>
    </cfRule>
  </conditionalFormatting>
  <conditionalFormatting sqref="L136">
    <cfRule type="expression" dxfId="281" priority="282">
      <formula>$L$136="4"</formula>
    </cfRule>
  </conditionalFormatting>
  <conditionalFormatting sqref="L136">
    <cfRule type="expression" dxfId="280" priority="281">
      <formula>$L$136="5"</formula>
    </cfRule>
  </conditionalFormatting>
  <conditionalFormatting sqref="I137:U137">
    <cfRule type="expression" dxfId="279" priority="280">
      <formula>$P$137="Not started"</formula>
    </cfRule>
  </conditionalFormatting>
  <conditionalFormatting sqref="I137:U137">
    <cfRule type="expression" dxfId="278" priority="279">
      <formula>$P$137="In progress"</formula>
    </cfRule>
  </conditionalFormatting>
  <conditionalFormatting sqref="I137:U137">
    <cfRule type="expression" dxfId="277" priority="278">
      <formula>$P$137="Closed"</formula>
    </cfRule>
  </conditionalFormatting>
  <conditionalFormatting sqref="I137:U137">
    <cfRule type="expression" dxfId="276" priority="277">
      <formula>$P$137="Canceled"</formula>
    </cfRule>
  </conditionalFormatting>
  <conditionalFormatting sqref="I137:U137">
    <cfRule type="expression" dxfId="275" priority="267">
      <formula>$I$137="Epic"</formula>
    </cfRule>
    <cfRule type="expression" dxfId="274" priority="269">
      <formula>$I$137="Deployment Story"</formula>
    </cfRule>
    <cfRule type="expression" dxfId="273" priority="276">
      <formula>$P$137="Suspended"</formula>
    </cfRule>
  </conditionalFormatting>
  <conditionalFormatting sqref="I137:U137">
    <cfRule type="expression" dxfId="272" priority="275">
      <formula>$P$137="Applied"</formula>
    </cfRule>
  </conditionalFormatting>
  <conditionalFormatting sqref="I137:U137">
    <cfRule type="expression" dxfId="271" priority="274">
      <formula>$P$137="N/A"</formula>
    </cfRule>
  </conditionalFormatting>
  <conditionalFormatting sqref="I137:U137">
    <cfRule type="expression" dxfId="270" priority="273">
      <formula>$P$137=""</formula>
    </cfRule>
  </conditionalFormatting>
  <conditionalFormatting sqref="I137:U137">
    <cfRule type="expression" dxfId="269" priority="272">
      <formula>$I$137="US"</formula>
    </cfRule>
  </conditionalFormatting>
  <conditionalFormatting sqref="I137:U137">
    <cfRule type="expression" dxfId="268" priority="271">
      <formula>$I$137="Not-US"</formula>
    </cfRule>
  </conditionalFormatting>
  <conditionalFormatting sqref="I137:U137">
    <cfRule type="expression" dxfId="267" priority="266">
      <formula>$I$137="Issue"</formula>
    </cfRule>
    <cfRule type="expression" dxfId="266" priority="268">
      <formula>$I$137="TS"</formula>
    </cfRule>
    <cfRule type="expression" dxfId="265" priority="270">
      <formula>$I$137="Spike"</formula>
    </cfRule>
  </conditionalFormatting>
  <conditionalFormatting sqref="L137">
    <cfRule type="expression" dxfId="264" priority="265">
      <formula>$L$137="1"</formula>
    </cfRule>
  </conditionalFormatting>
  <conditionalFormatting sqref="L137">
    <cfRule type="expression" dxfId="263" priority="264">
      <formula>$L$137="2"</formula>
    </cfRule>
  </conditionalFormatting>
  <conditionalFormatting sqref="L137">
    <cfRule type="expression" dxfId="262" priority="263">
      <formula>$L$137="3"</formula>
    </cfRule>
  </conditionalFormatting>
  <conditionalFormatting sqref="L137">
    <cfRule type="expression" dxfId="261" priority="262">
      <formula>$L$137="4"</formula>
    </cfRule>
  </conditionalFormatting>
  <conditionalFormatting sqref="L137">
    <cfRule type="expression" dxfId="260" priority="261">
      <formula>$L$137="5"</formula>
    </cfRule>
  </conditionalFormatting>
  <conditionalFormatting sqref="I138:U138">
    <cfRule type="expression" dxfId="259" priority="260">
      <formula>$P$138="Not started"</formula>
    </cfRule>
  </conditionalFormatting>
  <conditionalFormatting sqref="I138:U138">
    <cfRule type="expression" dxfId="258" priority="259">
      <formula>$P$138="In progress"</formula>
    </cfRule>
  </conditionalFormatting>
  <conditionalFormatting sqref="I138:U138">
    <cfRule type="expression" dxfId="257" priority="258">
      <formula>$P$138="Closed"</formula>
    </cfRule>
  </conditionalFormatting>
  <conditionalFormatting sqref="I138:U138">
    <cfRule type="expression" dxfId="256" priority="257">
      <formula>$P$138="Canceled"</formula>
    </cfRule>
  </conditionalFormatting>
  <conditionalFormatting sqref="I138:U138">
    <cfRule type="expression" dxfId="255" priority="256">
      <formula>$P$138="Suspended"</formula>
    </cfRule>
  </conditionalFormatting>
  <conditionalFormatting sqref="I138:U138">
    <cfRule type="expression" dxfId="254" priority="255">
      <formula>$P$138="Applied"</formula>
    </cfRule>
  </conditionalFormatting>
  <conditionalFormatting sqref="I138:U138">
    <cfRule type="expression" dxfId="253" priority="254">
      <formula>$P$138="N/A"</formula>
    </cfRule>
  </conditionalFormatting>
  <conditionalFormatting sqref="I138:U138">
    <cfRule type="expression" dxfId="252" priority="253">
      <formula>$P$138=""</formula>
    </cfRule>
  </conditionalFormatting>
  <conditionalFormatting sqref="I138:U138">
    <cfRule type="expression" dxfId="251" priority="252">
      <formula>$I$138="US"</formula>
    </cfRule>
  </conditionalFormatting>
  <conditionalFormatting sqref="I138:U138">
    <cfRule type="expression" dxfId="250" priority="251">
      <formula>$I$138="Not-US"</formula>
    </cfRule>
  </conditionalFormatting>
  <conditionalFormatting sqref="I138:U138">
    <cfRule type="expression" dxfId="249" priority="250">
      <formula>$I$138="Spike"</formula>
    </cfRule>
  </conditionalFormatting>
  <conditionalFormatting sqref="I138:U138">
    <cfRule type="expression" dxfId="248" priority="249">
      <formula>$I$138="Deployment Story"</formula>
    </cfRule>
  </conditionalFormatting>
  <conditionalFormatting sqref="I138:U138">
    <cfRule type="expression" dxfId="247" priority="248">
      <formula>$I$138="TS"</formula>
    </cfRule>
  </conditionalFormatting>
  <conditionalFormatting sqref="I138:U138">
    <cfRule type="expression" dxfId="246" priority="247">
      <formula>$I$138="Epic"</formula>
    </cfRule>
  </conditionalFormatting>
  <conditionalFormatting sqref="I138:U138">
    <cfRule type="expression" dxfId="245" priority="246">
      <formula>$I$138="Issue"</formula>
    </cfRule>
  </conditionalFormatting>
  <conditionalFormatting sqref="L138">
    <cfRule type="expression" dxfId="244" priority="245">
      <formula>$L$138="1"</formula>
    </cfRule>
  </conditionalFormatting>
  <conditionalFormatting sqref="L138">
    <cfRule type="expression" dxfId="243" priority="244">
      <formula>$L$138="2"</formula>
    </cfRule>
  </conditionalFormatting>
  <conditionalFormatting sqref="L138">
    <cfRule type="expression" dxfId="242" priority="243">
      <formula>$L$138="3"</formula>
    </cfRule>
  </conditionalFormatting>
  <conditionalFormatting sqref="L138">
    <cfRule type="expression" dxfId="241" priority="242">
      <formula>$L$138="4"</formula>
    </cfRule>
  </conditionalFormatting>
  <conditionalFormatting sqref="L138">
    <cfRule type="expression" dxfId="240" priority="241">
      <formula>$L$138="5"</formula>
    </cfRule>
  </conditionalFormatting>
  <conditionalFormatting sqref="I139:U139">
    <cfRule type="expression" dxfId="239" priority="240">
      <formula>$P$139="Not started"</formula>
    </cfRule>
  </conditionalFormatting>
  <conditionalFormatting sqref="I139:U139">
    <cfRule type="expression" dxfId="238" priority="239">
      <formula>$P$139="In progress"</formula>
    </cfRule>
  </conditionalFormatting>
  <conditionalFormatting sqref="I139:U139">
    <cfRule type="expression" dxfId="237" priority="238">
      <formula>$P$139="Closed"</formula>
    </cfRule>
  </conditionalFormatting>
  <conditionalFormatting sqref="I139:U139">
    <cfRule type="expression" dxfId="236" priority="237">
      <formula>$P$139="Canceled"</formula>
    </cfRule>
  </conditionalFormatting>
  <conditionalFormatting sqref="I139:U139">
    <cfRule type="expression" dxfId="235" priority="227">
      <formula>$I$139="Epic"</formula>
    </cfRule>
    <cfRule type="expression" dxfId="234" priority="229">
      <formula>$I$139="Deployment Story"</formula>
    </cfRule>
    <cfRule type="expression" dxfId="233" priority="236">
      <formula>$P$139="Suspended"</formula>
    </cfRule>
  </conditionalFormatting>
  <conditionalFormatting sqref="I139:U139">
    <cfRule type="expression" dxfId="232" priority="235">
      <formula>$P$139="Applied"</formula>
    </cfRule>
  </conditionalFormatting>
  <conditionalFormatting sqref="I139:U139">
    <cfRule type="expression" dxfId="231" priority="234">
      <formula>$P$139="N/A"</formula>
    </cfRule>
  </conditionalFormatting>
  <conditionalFormatting sqref="I139:U139">
    <cfRule type="expression" dxfId="230" priority="233">
      <formula>$P$139=""</formula>
    </cfRule>
  </conditionalFormatting>
  <conditionalFormatting sqref="I139:U139">
    <cfRule type="expression" dxfId="229" priority="232">
      <formula>$I$139="US"</formula>
    </cfRule>
  </conditionalFormatting>
  <conditionalFormatting sqref="I139:U139">
    <cfRule type="expression" dxfId="228" priority="231">
      <formula>$I$139="Not-US"</formula>
    </cfRule>
  </conditionalFormatting>
  <conditionalFormatting sqref="I139:U139">
    <cfRule type="expression" dxfId="227" priority="226">
      <formula>$I$139="Issue"</formula>
    </cfRule>
    <cfRule type="expression" dxfId="226" priority="228">
      <formula>$I$139="TS"</formula>
    </cfRule>
    <cfRule type="expression" dxfId="225" priority="230">
      <formula>$I$139="Spike"</formula>
    </cfRule>
  </conditionalFormatting>
  <conditionalFormatting sqref="L139">
    <cfRule type="expression" dxfId="224" priority="225">
      <formula>$L$139="1"</formula>
    </cfRule>
  </conditionalFormatting>
  <conditionalFormatting sqref="L139">
    <cfRule type="expression" dxfId="223" priority="224">
      <formula>$L$139="2"</formula>
    </cfRule>
  </conditionalFormatting>
  <conditionalFormatting sqref="L139">
    <cfRule type="expression" dxfId="222" priority="223">
      <formula>$L$139="3"</formula>
    </cfRule>
  </conditionalFormatting>
  <conditionalFormatting sqref="L139">
    <cfRule type="expression" dxfId="221" priority="222">
      <formula>$L$139="4"</formula>
    </cfRule>
  </conditionalFormatting>
  <conditionalFormatting sqref="L139">
    <cfRule type="expression" dxfId="220" priority="221">
      <formula>$L$139="5"</formula>
    </cfRule>
  </conditionalFormatting>
  <conditionalFormatting sqref="I140:U140">
    <cfRule type="expression" dxfId="219" priority="220">
      <formula>$P$140="Not started"</formula>
    </cfRule>
  </conditionalFormatting>
  <conditionalFormatting sqref="I140:U140">
    <cfRule type="expression" dxfId="218" priority="219">
      <formula>$P$140="In progress"</formula>
    </cfRule>
  </conditionalFormatting>
  <conditionalFormatting sqref="I140:U140">
    <cfRule type="expression" dxfId="217" priority="218">
      <formula>$P$140="Closed"</formula>
    </cfRule>
  </conditionalFormatting>
  <conditionalFormatting sqref="I140:U140">
    <cfRule type="expression" dxfId="216" priority="217">
      <formula>$P$140="Canceled"</formula>
    </cfRule>
  </conditionalFormatting>
  <conditionalFormatting sqref="I140:U140">
    <cfRule type="expression" dxfId="215" priority="207">
      <formula>$I$140="Epic"</formula>
    </cfRule>
    <cfRule type="expression" dxfId="214" priority="209">
      <formula>$I$140="Deployment Story"</formula>
    </cfRule>
    <cfRule type="expression" dxfId="213" priority="216">
      <formula>$P$140="Suspended"</formula>
    </cfRule>
  </conditionalFormatting>
  <conditionalFormatting sqref="I140:U140">
    <cfRule type="expression" dxfId="212" priority="215">
      <formula>$P$140="Applied"</formula>
    </cfRule>
  </conditionalFormatting>
  <conditionalFormatting sqref="I140:U140">
    <cfRule type="expression" dxfId="211" priority="214">
      <formula>$P$140="N/A"</formula>
    </cfRule>
  </conditionalFormatting>
  <conditionalFormatting sqref="I140:U140">
    <cfRule type="expression" dxfId="210" priority="213">
      <formula>$P$140=""</formula>
    </cfRule>
  </conditionalFormatting>
  <conditionalFormatting sqref="I140:U140">
    <cfRule type="expression" dxfId="209" priority="212">
      <formula>$I$140="US"</formula>
    </cfRule>
  </conditionalFormatting>
  <conditionalFormatting sqref="I140:U140">
    <cfRule type="expression" dxfId="208" priority="211">
      <formula>$I$140="Not-US"</formula>
    </cfRule>
  </conditionalFormatting>
  <conditionalFormatting sqref="I140:U140">
    <cfRule type="expression" dxfId="207" priority="206">
      <formula>$I$140="Issue"</formula>
    </cfRule>
    <cfRule type="expression" dxfId="206" priority="208">
      <formula>$I$140="TS"</formula>
    </cfRule>
    <cfRule type="expression" dxfId="205" priority="210">
      <formula>$I$140="Spike"</formula>
    </cfRule>
  </conditionalFormatting>
  <conditionalFormatting sqref="L140">
    <cfRule type="expression" dxfId="204" priority="205">
      <formula>$L$140="1"</formula>
    </cfRule>
  </conditionalFormatting>
  <conditionalFormatting sqref="L140">
    <cfRule type="expression" dxfId="203" priority="204">
      <formula>$L$140="2"</formula>
    </cfRule>
  </conditionalFormatting>
  <conditionalFormatting sqref="L140">
    <cfRule type="expression" dxfId="202" priority="203">
      <formula>$L$140="3"</formula>
    </cfRule>
  </conditionalFormatting>
  <conditionalFormatting sqref="L140">
    <cfRule type="expression" dxfId="201" priority="202">
      <formula>$L$140="4"</formula>
    </cfRule>
  </conditionalFormatting>
  <conditionalFormatting sqref="L140">
    <cfRule type="expression" dxfId="200" priority="201">
      <formula>$L$140="5"</formula>
    </cfRule>
  </conditionalFormatting>
  <conditionalFormatting sqref="I141:U141">
    <cfRule type="expression" dxfId="199" priority="200">
      <formula>$P$141="Not started"</formula>
    </cfRule>
  </conditionalFormatting>
  <conditionalFormatting sqref="I141:U141">
    <cfRule type="expression" dxfId="198" priority="199">
      <formula>$P$141="In progress"</formula>
    </cfRule>
  </conditionalFormatting>
  <conditionalFormatting sqref="I141:U141">
    <cfRule type="expression" dxfId="197" priority="198">
      <formula>$P$141="Closed"</formula>
    </cfRule>
  </conditionalFormatting>
  <conditionalFormatting sqref="I141:U141">
    <cfRule type="expression" dxfId="196" priority="197">
      <formula>$P$141="Canceled"</formula>
    </cfRule>
  </conditionalFormatting>
  <conditionalFormatting sqref="I141:U141">
    <cfRule type="expression" dxfId="195" priority="187">
      <formula>$I$141="Epic"</formula>
    </cfRule>
    <cfRule type="expression" dxfId="194" priority="189">
      <formula>$I$141="Deployment Story"</formula>
    </cfRule>
    <cfRule type="expression" dxfId="193" priority="196">
      <formula>$P$141="Suspended"</formula>
    </cfRule>
  </conditionalFormatting>
  <conditionalFormatting sqref="I141:U141">
    <cfRule type="expression" dxfId="192" priority="195">
      <formula>$P$141="Applied"</formula>
    </cfRule>
  </conditionalFormatting>
  <conditionalFormatting sqref="I141:U141">
    <cfRule type="expression" dxfId="191" priority="194">
      <formula>$P$141="N/A"</formula>
    </cfRule>
  </conditionalFormatting>
  <conditionalFormatting sqref="I141:U141">
    <cfRule type="expression" dxfId="190" priority="193">
      <formula>$P$141=""</formula>
    </cfRule>
  </conditionalFormatting>
  <conditionalFormatting sqref="I141:U141">
    <cfRule type="expression" dxfId="189" priority="192">
      <formula>$I$141="US"</formula>
    </cfRule>
  </conditionalFormatting>
  <conditionalFormatting sqref="I141:U141">
    <cfRule type="expression" dxfId="188" priority="191">
      <formula>$I$141="Not-US"</formula>
    </cfRule>
  </conditionalFormatting>
  <conditionalFormatting sqref="I141:U141">
    <cfRule type="expression" dxfId="187" priority="186">
      <formula>$I$141="Issue"</formula>
    </cfRule>
    <cfRule type="expression" dxfId="186" priority="188">
      <formula>$I$141="TS"</formula>
    </cfRule>
    <cfRule type="expression" dxfId="185" priority="190">
      <formula>$I$141="Spike"</formula>
    </cfRule>
  </conditionalFormatting>
  <conditionalFormatting sqref="L141">
    <cfRule type="expression" dxfId="184" priority="185">
      <formula>$L$141="1"</formula>
    </cfRule>
  </conditionalFormatting>
  <conditionalFormatting sqref="L141">
    <cfRule type="expression" dxfId="183" priority="184">
      <formula>$L$141="2"</formula>
    </cfRule>
  </conditionalFormatting>
  <conditionalFormatting sqref="L141">
    <cfRule type="expression" dxfId="182" priority="183">
      <formula>$L$141="3"</formula>
    </cfRule>
  </conditionalFormatting>
  <conditionalFormatting sqref="L141">
    <cfRule type="expression" dxfId="181" priority="182">
      <formula>$L$141="4"</formula>
    </cfRule>
  </conditionalFormatting>
  <conditionalFormatting sqref="L141">
    <cfRule type="expression" dxfId="180" priority="181">
      <formula>$L$141="5"</formula>
    </cfRule>
  </conditionalFormatting>
  <conditionalFormatting sqref="I142:U142">
    <cfRule type="expression" dxfId="179" priority="180">
      <formula>$P$142="Not started"</formula>
    </cfRule>
  </conditionalFormatting>
  <conditionalFormatting sqref="I142:U142">
    <cfRule type="expression" dxfId="178" priority="179">
      <formula>$P$142="In progress"</formula>
    </cfRule>
  </conditionalFormatting>
  <conditionalFormatting sqref="I142:U142">
    <cfRule type="expression" dxfId="177" priority="178">
      <formula>$P$142="Closed"</formula>
    </cfRule>
  </conditionalFormatting>
  <conditionalFormatting sqref="I142:U142">
    <cfRule type="expression" dxfId="176" priority="177">
      <formula>$P$142="Canceled"</formula>
    </cfRule>
  </conditionalFormatting>
  <conditionalFormatting sqref="I142:U142">
    <cfRule type="expression" dxfId="175" priority="167">
      <formula>$I$142="Epic"</formula>
    </cfRule>
    <cfRule type="expression" dxfId="174" priority="169">
      <formula>$I$142="Deployment Story"</formula>
    </cfRule>
    <cfRule type="expression" dxfId="173" priority="176">
      <formula>$P$142="Suspended"</formula>
    </cfRule>
  </conditionalFormatting>
  <conditionalFormatting sqref="I142:U142">
    <cfRule type="expression" dxfId="172" priority="175">
      <formula>$P$142="Applied"</formula>
    </cfRule>
  </conditionalFormatting>
  <conditionalFormatting sqref="I142:U142">
    <cfRule type="expression" dxfId="171" priority="174">
      <formula>$P$142="N/A"</formula>
    </cfRule>
  </conditionalFormatting>
  <conditionalFormatting sqref="I142:U142">
    <cfRule type="expression" dxfId="170" priority="173">
      <formula>$P$142=""</formula>
    </cfRule>
  </conditionalFormatting>
  <conditionalFormatting sqref="I142:U142">
    <cfRule type="expression" dxfId="169" priority="172">
      <formula>$I$142="US"</formula>
    </cfRule>
  </conditionalFormatting>
  <conditionalFormatting sqref="I142:U142">
    <cfRule type="expression" dxfId="168" priority="171">
      <formula>$I$142="Not-US"</formula>
    </cfRule>
  </conditionalFormatting>
  <conditionalFormatting sqref="I142:U142">
    <cfRule type="expression" dxfId="167" priority="166">
      <formula>$I$142="Issue"</formula>
    </cfRule>
    <cfRule type="expression" dxfId="166" priority="168">
      <formula>$I$142="TS"</formula>
    </cfRule>
    <cfRule type="expression" dxfId="165" priority="170">
      <formula>$I$142="Spike"</formula>
    </cfRule>
  </conditionalFormatting>
  <conditionalFormatting sqref="L142">
    <cfRule type="expression" dxfId="164" priority="165">
      <formula>$L$142="1"</formula>
    </cfRule>
  </conditionalFormatting>
  <conditionalFormatting sqref="L142">
    <cfRule type="expression" dxfId="163" priority="164">
      <formula>$L$142="2"</formula>
    </cfRule>
  </conditionalFormatting>
  <conditionalFormatting sqref="L142">
    <cfRule type="expression" dxfId="162" priority="163">
      <formula>$L$142="3"</formula>
    </cfRule>
  </conditionalFormatting>
  <conditionalFormatting sqref="L142">
    <cfRule type="expression" dxfId="161" priority="162">
      <formula>$L$142="4"</formula>
    </cfRule>
  </conditionalFormatting>
  <conditionalFormatting sqref="L142">
    <cfRule type="expression" dxfId="160" priority="161">
      <formula>$L$142="5"</formula>
    </cfRule>
  </conditionalFormatting>
  <conditionalFormatting sqref="I143:U143">
    <cfRule type="expression" dxfId="159" priority="160">
      <formula>$P$143="Not started"</formula>
    </cfRule>
  </conditionalFormatting>
  <conditionalFormatting sqref="I143:U143">
    <cfRule type="expression" dxfId="158" priority="159">
      <formula>$P$143="In progress"</formula>
    </cfRule>
  </conditionalFormatting>
  <conditionalFormatting sqref="I143:U143">
    <cfRule type="expression" dxfId="157" priority="158">
      <formula>$P$143="Closed"</formula>
    </cfRule>
  </conditionalFormatting>
  <conditionalFormatting sqref="I143:U143">
    <cfRule type="expression" dxfId="156" priority="157">
      <formula>$P$143="Canceled"</formula>
    </cfRule>
  </conditionalFormatting>
  <conditionalFormatting sqref="I143:U143">
    <cfRule type="expression" dxfId="155" priority="147">
      <formula>$I$143="Epic"</formula>
    </cfRule>
    <cfRule type="expression" dxfId="154" priority="149">
      <formula>$I$143="Deployment Story"</formula>
    </cfRule>
    <cfRule type="expression" dxfId="153" priority="156">
      <formula>$P$143="Suspended"</formula>
    </cfRule>
  </conditionalFormatting>
  <conditionalFormatting sqref="I143:U143">
    <cfRule type="expression" dxfId="152" priority="155">
      <formula>$P$143="Applied"</formula>
    </cfRule>
  </conditionalFormatting>
  <conditionalFormatting sqref="I143:U143">
    <cfRule type="expression" dxfId="151" priority="154">
      <formula>$P$143="N/A"</formula>
    </cfRule>
  </conditionalFormatting>
  <conditionalFormatting sqref="I143:U143">
    <cfRule type="expression" dxfId="150" priority="153">
      <formula>$P$143=""</formula>
    </cfRule>
  </conditionalFormatting>
  <conditionalFormatting sqref="I143:U143">
    <cfRule type="expression" dxfId="149" priority="152">
      <formula>$I$143="US"</formula>
    </cfRule>
  </conditionalFormatting>
  <conditionalFormatting sqref="I143:U143">
    <cfRule type="expression" dxfId="148" priority="151">
      <formula>$I$143="Not-US"</formula>
    </cfRule>
  </conditionalFormatting>
  <conditionalFormatting sqref="I143:U143">
    <cfRule type="expression" dxfId="147" priority="146">
      <formula>$I$143="Issue"</formula>
    </cfRule>
    <cfRule type="expression" dxfId="146" priority="148">
      <formula>$I$143="TS"</formula>
    </cfRule>
    <cfRule type="expression" dxfId="145" priority="150">
      <formula>$I$143="Spike"</formula>
    </cfRule>
  </conditionalFormatting>
  <conditionalFormatting sqref="L143">
    <cfRule type="expression" dxfId="144" priority="145">
      <formula>$L$143="1"</formula>
    </cfRule>
  </conditionalFormatting>
  <conditionalFormatting sqref="L143">
    <cfRule type="expression" dxfId="143" priority="144">
      <formula>$L$143="2"</formula>
    </cfRule>
  </conditionalFormatting>
  <conditionalFormatting sqref="L143">
    <cfRule type="expression" dxfId="142" priority="143">
      <formula>$L$143="3"</formula>
    </cfRule>
  </conditionalFormatting>
  <conditionalFormatting sqref="L143">
    <cfRule type="expression" dxfId="141" priority="142">
      <formula>$L$143="4"</formula>
    </cfRule>
  </conditionalFormatting>
  <conditionalFormatting sqref="L143">
    <cfRule type="expression" dxfId="140" priority="141">
      <formula>$L$143="5"</formula>
    </cfRule>
  </conditionalFormatting>
  <conditionalFormatting sqref="I144:U144">
    <cfRule type="expression" dxfId="139" priority="140">
      <formula>$P$144="Not started"</formula>
    </cfRule>
  </conditionalFormatting>
  <conditionalFormatting sqref="I144:U144">
    <cfRule type="expression" dxfId="138" priority="139">
      <formula>$P$144="In progress"</formula>
    </cfRule>
  </conditionalFormatting>
  <conditionalFormatting sqref="I144:U144">
    <cfRule type="expression" dxfId="137" priority="138">
      <formula>$P$144="Closed"</formula>
    </cfRule>
  </conditionalFormatting>
  <conditionalFormatting sqref="I144:U144">
    <cfRule type="expression" dxfId="136" priority="137">
      <formula>$P$144="Canceled"</formula>
    </cfRule>
  </conditionalFormatting>
  <conditionalFormatting sqref="I144:U144">
    <cfRule type="expression" dxfId="135" priority="127">
      <formula>$I$144="Epic"</formula>
    </cfRule>
    <cfRule type="expression" dxfId="134" priority="129">
      <formula>$I$144="Deployment Story"</formula>
    </cfRule>
    <cfRule type="expression" dxfId="133" priority="136">
      <formula>$P$144="Suspended"</formula>
    </cfRule>
  </conditionalFormatting>
  <conditionalFormatting sqref="I144:U144">
    <cfRule type="expression" dxfId="132" priority="135">
      <formula>$P$144="Applied"</formula>
    </cfRule>
  </conditionalFormatting>
  <conditionalFormatting sqref="I144:U144">
    <cfRule type="expression" dxfId="131" priority="134">
      <formula>$P$144="N/A"</formula>
    </cfRule>
  </conditionalFormatting>
  <conditionalFormatting sqref="I144:U144">
    <cfRule type="expression" dxfId="130" priority="133">
      <formula>$P$144=""</formula>
    </cfRule>
  </conditionalFormatting>
  <conditionalFormatting sqref="I144:U144">
    <cfRule type="expression" dxfId="129" priority="132">
      <formula>$I$144="US"</formula>
    </cfRule>
  </conditionalFormatting>
  <conditionalFormatting sqref="I144:U144">
    <cfRule type="expression" dxfId="128" priority="131">
      <formula>$I$144="Not-US"</formula>
    </cfRule>
  </conditionalFormatting>
  <conditionalFormatting sqref="I144:U144">
    <cfRule type="expression" dxfId="127" priority="126">
      <formula>$I$144="Issue"</formula>
    </cfRule>
    <cfRule type="expression" dxfId="126" priority="128">
      <formula>$I$144="TS"</formula>
    </cfRule>
    <cfRule type="expression" dxfId="125" priority="130">
      <formula>$I$144="Spike"</formula>
    </cfRule>
  </conditionalFormatting>
  <conditionalFormatting sqref="L144">
    <cfRule type="expression" dxfId="124" priority="125">
      <formula>$L$144="1"</formula>
    </cfRule>
  </conditionalFormatting>
  <conditionalFormatting sqref="L144">
    <cfRule type="expression" dxfId="123" priority="124">
      <formula>$L$144="2"</formula>
    </cfRule>
  </conditionalFormatting>
  <conditionalFormatting sqref="L144">
    <cfRule type="expression" dxfId="122" priority="123">
      <formula>$L$144="3"</formula>
    </cfRule>
  </conditionalFormatting>
  <conditionalFormatting sqref="L144">
    <cfRule type="expression" dxfId="121" priority="122">
      <formula>$L$144="4"</formula>
    </cfRule>
  </conditionalFormatting>
  <conditionalFormatting sqref="L144">
    <cfRule type="expression" dxfId="120" priority="121">
      <formula>$L$144="5"</formula>
    </cfRule>
  </conditionalFormatting>
  <conditionalFormatting sqref="I145:U145">
    <cfRule type="expression" dxfId="119" priority="120">
      <formula>$P$145="Not started"</formula>
    </cfRule>
  </conditionalFormatting>
  <conditionalFormatting sqref="I145:U145">
    <cfRule type="expression" dxfId="118" priority="119">
      <formula>$P$145="In progress"</formula>
    </cfRule>
  </conditionalFormatting>
  <conditionalFormatting sqref="I145:U145">
    <cfRule type="expression" dxfId="117" priority="118">
      <formula>$P$145="Closed"</formula>
    </cfRule>
  </conditionalFormatting>
  <conditionalFormatting sqref="I145:U145">
    <cfRule type="expression" dxfId="116" priority="117">
      <formula>$P$145="Canceled"</formula>
    </cfRule>
  </conditionalFormatting>
  <conditionalFormatting sqref="I145:U145">
    <cfRule type="expression" dxfId="115" priority="107">
      <formula>$I$145="Epic"</formula>
    </cfRule>
    <cfRule type="expression" dxfId="114" priority="109">
      <formula>$I$145="Deployment Story"</formula>
    </cfRule>
    <cfRule type="expression" dxfId="113" priority="116">
      <formula>$P$145="Suspended"</formula>
    </cfRule>
  </conditionalFormatting>
  <conditionalFormatting sqref="I145:U145">
    <cfRule type="expression" dxfId="112" priority="115">
      <formula>$P$145="Applied"</formula>
    </cfRule>
  </conditionalFormatting>
  <conditionalFormatting sqref="I145:U145">
    <cfRule type="expression" dxfId="111" priority="114">
      <formula>$P$145="N/A"</formula>
    </cfRule>
  </conditionalFormatting>
  <conditionalFormatting sqref="I145:U145">
    <cfRule type="expression" dxfId="110" priority="113">
      <formula>$P$145=""</formula>
    </cfRule>
  </conditionalFormatting>
  <conditionalFormatting sqref="I145:U145">
    <cfRule type="expression" dxfId="109" priority="112">
      <formula>$I$145="US"</formula>
    </cfRule>
  </conditionalFormatting>
  <conditionalFormatting sqref="I145:U145">
    <cfRule type="expression" dxfId="108" priority="111">
      <formula>$I$145="Not-US"</formula>
    </cfRule>
  </conditionalFormatting>
  <conditionalFormatting sqref="I145:U145">
    <cfRule type="expression" dxfId="107" priority="106">
      <formula>$I$145="Issue"</formula>
    </cfRule>
    <cfRule type="expression" dxfId="106" priority="108">
      <formula>$I$145="TS"</formula>
    </cfRule>
    <cfRule type="expression" dxfId="105" priority="110">
      <formula>$I$145="Spike"</formula>
    </cfRule>
  </conditionalFormatting>
  <conditionalFormatting sqref="L145">
    <cfRule type="expression" dxfId="104" priority="105">
      <formula>$L$145="1"</formula>
    </cfRule>
  </conditionalFormatting>
  <conditionalFormatting sqref="L145">
    <cfRule type="expression" dxfId="103" priority="104">
      <formula>$L$145="2"</formula>
    </cfRule>
  </conditionalFormatting>
  <conditionalFormatting sqref="L145">
    <cfRule type="expression" dxfId="102" priority="103">
      <formula>$L$145="3"</formula>
    </cfRule>
  </conditionalFormatting>
  <conditionalFormatting sqref="L145">
    <cfRule type="expression" dxfId="101" priority="102">
      <formula>$L$145="4"</formula>
    </cfRule>
  </conditionalFormatting>
  <conditionalFormatting sqref="L145">
    <cfRule type="expression" dxfId="100" priority="101">
      <formula>$L$145="5"</formula>
    </cfRule>
  </conditionalFormatting>
  <conditionalFormatting sqref="I146:U146">
    <cfRule type="expression" dxfId="99" priority="100">
      <formula>$P$146="Not started"</formula>
    </cfRule>
  </conditionalFormatting>
  <conditionalFormatting sqref="I146:U146">
    <cfRule type="expression" dxfId="98" priority="99">
      <formula>$P$146="In progress"</formula>
    </cfRule>
  </conditionalFormatting>
  <conditionalFormatting sqref="I146:U146">
    <cfRule type="expression" dxfId="97" priority="98">
      <formula>$P$146="Closed"</formula>
    </cfRule>
  </conditionalFormatting>
  <conditionalFormatting sqref="I146:U146">
    <cfRule type="expression" dxfId="96" priority="97">
      <formula>$P$146="Canceled"</formula>
    </cfRule>
  </conditionalFormatting>
  <conditionalFormatting sqref="I146:U146">
    <cfRule type="expression" dxfId="95" priority="87">
      <formula>$I$146="Epic"</formula>
    </cfRule>
    <cfRule type="expression" dxfId="94" priority="89">
      <formula>$I$146="Deployment Story"</formula>
    </cfRule>
    <cfRule type="expression" dxfId="93" priority="96">
      <formula>$P$146="Suspended"</formula>
    </cfRule>
  </conditionalFormatting>
  <conditionalFormatting sqref="I146:U146">
    <cfRule type="expression" dxfId="92" priority="95">
      <formula>$P$146="Applied"</formula>
    </cfRule>
  </conditionalFormatting>
  <conditionalFormatting sqref="I146:U146">
    <cfRule type="expression" dxfId="91" priority="94">
      <formula>$P$146="N/A"</formula>
    </cfRule>
  </conditionalFormatting>
  <conditionalFormatting sqref="I146:U146">
    <cfRule type="expression" dxfId="90" priority="93">
      <formula>$P$146=""</formula>
    </cfRule>
  </conditionalFormatting>
  <conditionalFormatting sqref="I146:U146">
    <cfRule type="expression" dxfId="89" priority="92">
      <formula>$I$146="US"</formula>
    </cfRule>
  </conditionalFormatting>
  <conditionalFormatting sqref="I146:U146">
    <cfRule type="expression" dxfId="88" priority="91">
      <formula>$I$146="Not-US"</formula>
    </cfRule>
  </conditionalFormatting>
  <conditionalFormatting sqref="I146:U146">
    <cfRule type="expression" dxfId="87" priority="86">
      <formula>$I$146="Issue"</formula>
    </cfRule>
    <cfRule type="expression" dxfId="86" priority="88">
      <formula>$I$146="TS"</formula>
    </cfRule>
    <cfRule type="expression" dxfId="85" priority="90">
      <formula>$I$146="Spike"</formula>
    </cfRule>
  </conditionalFormatting>
  <conditionalFormatting sqref="L146">
    <cfRule type="expression" dxfId="84" priority="85">
      <formula>$L$146="1"</formula>
    </cfRule>
  </conditionalFormatting>
  <conditionalFormatting sqref="L146">
    <cfRule type="expression" dxfId="83" priority="84">
      <formula>$L$146="2"</formula>
    </cfRule>
  </conditionalFormatting>
  <conditionalFormatting sqref="L146">
    <cfRule type="expression" dxfId="82" priority="83">
      <formula>$L$146="3"</formula>
    </cfRule>
  </conditionalFormatting>
  <conditionalFormatting sqref="L146">
    <cfRule type="expression" dxfId="81" priority="82">
      <formula>$L$146="4"</formula>
    </cfRule>
  </conditionalFormatting>
  <conditionalFormatting sqref="L146">
    <cfRule type="expression" dxfId="80" priority="81">
      <formula>$L$146="5"</formula>
    </cfRule>
  </conditionalFormatting>
  <conditionalFormatting sqref="I147:U147">
    <cfRule type="expression" dxfId="79" priority="80">
      <formula>$P$147="Not started"</formula>
    </cfRule>
  </conditionalFormatting>
  <conditionalFormatting sqref="I147:U147">
    <cfRule type="expression" dxfId="78" priority="79">
      <formula>$P$147="In progress"</formula>
    </cfRule>
  </conditionalFormatting>
  <conditionalFormatting sqref="I147:U147">
    <cfRule type="expression" dxfId="77" priority="78">
      <formula>$P$147="Closed"</formula>
    </cfRule>
  </conditionalFormatting>
  <conditionalFormatting sqref="I147:U147">
    <cfRule type="expression" dxfId="76" priority="77">
      <formula>$P$147="Canceled"</formula>
    </cfRule>
  </conditionalFormatting>
  <conditionalFormatting sqref="I147:U147">
    <cfRule type="expression" dxfId="75" priority="67">
      <formula>$I$147="Epic"</formula>
    </cfRule>
    <cfRule type="expression" dxfId="74" priority="69">
      <formula>$I$147="Deployment Story"</formula>
    </cfRule>
    <cfRule type="expression" dxfId="73" priority="76">
      <formula>$P$147="Suspended"</formula>
    </cfRule>
  </conditionalFormatting>
  <conditionalFormatting sqref="I147:U147">
    <cfRule type="expression" dxfId="72" priority="75">
      <formula>$P$147="Applied"</formula>
    </cfRule>
  </conditionalFormatting>
  <conditionalFormatting sqref="I147:U147">
    <cfRule type="expression" dxfId="71" priority="74">
      <formula>$P$147="N/A"</formula>
    </cfRule>
  </conditionalFormatting>
  <conditionalFormatting sqref="I147:U147">
    <cfRule type="expression" dxfId="70" priority="73">
      <formula>$P$147=""</formula>
    </cfRule>
  </conditionalFormatting>
  <conditionalFormatting sqref="I147:U147">
    <cfRule type="expression" dxfId="69" priority="72">
      <formula>$I$147="US"</formula>
    </cfRule>
  </conditionalFormatting>
  <conditionalFormatting sqref="I147:U147">
    <cfRule type="expression" dxfId="68" priority="71">
      <formula>$I$147="Not-US"</formula>
    </cfRule>
  </conditionalFormatting>
  <conditionalFormatting sqref="I147:U147">
    <cfRule type="expression" dxfId="67" priority="66">
      <formula>$I$147="Issue"</formula>
    </cfRule>
    <cfRule type="expression" dxfId="66" priority="68">
      <formula>$I$147="TS"</formula>
    </cfRule>
    <cfRule type="expression" dxfId="65" priority="70">
      <formula>$I$147="Spike"</formula>
    </cfRule>
  </conditionalFormatting>
  <conditionalFormatting sqref="L147">
    <cfRule type="expression" dxfId="64" priority="65">
      <formula>$L$147="1"</formula>
    </cfRule>
  </conditionalFormatting>
  <conditionalFormatting sqref="L147">
    <cfRule type="expression" dxfId="63" priority="64">
      <formula>$L$147="2"</formula>
    </cfRule>
  </conditionalFormatting>
  <conditionalFormatting sqref="L147">
    <cfRule type="expression" dxfId="62" priority="63">
      <formula>$L$147="3"</formula>
    </cfRule>
  </conditionalFormatting>
  <conditionalFormatting sqref="L147">
    <cfRule type="expression" dxfId="61" priority="62">
      <formula>$L$147="4"</formula>
    </cfRule>
  </conditionalFormatting>
  <conditionalFormatting sqref="L147">
    <cfRule type="expression" dxfId="60" priority="61">
      <formula>$L$147="5"</formula>
    </cfRule>
  </conditionalFormatting>
  <conditionalFormatting sqref="I148:U148">
    <cfRule type="expression" dxfId="59" priority="60">
      <formula>$P$148="Not started"</formula>
    </cfRule>
  </conditionalFormatting>
  <conditionalFormatting sqref="I148:U148">
    <cfRule type="expression" dxfId="58" priority="59">
      <formula>$P$148="In progress"</formula>
    </cfRule>
  </conditionalFormatting>
  <conditionalFormatting sqref="I148:U148">
    <cfRule type="expression" dxfId="57" priority="58">
      <formula>$P$148="Closed"</formula>
    </cfRule>
  </conditionalFormatting>
  <conditionalFormatting sqref="I148:U148">
    <cfRule type="expression" dxfId="56" priority="57">
      <formula>$P$148="Canceled"</formula>
    </cfRule>
  </conditionalFormatting>
  <conditionalFormatting sqref="I148:U148">
    <cfRule type="expression" dxfId="55" priority="56">
      <formula>$P$148="Suspended"</formula>
    </cfRule>
  </conditionalFormatting>
  <conditionalFormatting sqref="I148:U148">
    <cfRule type="expression" dxfId="54" priority="55">
      <formula>$P$148="Applied"</formula>
    </cfRule>
  </conditionalFormatting>
  <conditionalFormatting sqref="I148:U148">
    <cfRule type="expression" dxfId="53" priority="54">
      <formula>$P$148="N/A"</formula>
    </cfRule>
  </conditionalFormatting>
  <conditionalFormatting sqref="I148:U148">
    <cfRule type="expression" dxfId="52" priority="53">
      <formula>$P$148=""</formula>
    </cfRule>
  </conditionalFormatting>
  <conditionalFormatting sqref="I148:U148">
    <cfRule type="expression" dxfId="51" priority="52">
      <formula>$I$148="US"</formula>
    </cfRule>
  </conditionalFormatting>
  <conditionalFormatting sqref="I148:U148">
    <cfRule type="expression" dxfId="50" priority="51">
      <formula>$I$148="Not-US"</formula>
    </cfRule>
  </conditionalFormatting>
  <conditionalFormatting sqref="I148:U148">
    <cfRule type="expression" dxfId="49" priority="50">
      <formula>$I$148="Spike"</formula>
    </cfRule>
  </conditionalFormatting>
  <conditionalFormatting sqref="I148:U148">
    <cfRule type="expression" dxfId="48" priority="49">
      <formula>$I$148="Deployment Story"</formula>
    </cfRule>
  </conditionalFormatting>
  <conditionalFormatting sqref="I148:U148">
    <cfRule type="expression" dxfId="47" priority="48">
      <formula>$I$148="TS"</formula>
    </cfRule>
  </conditionalFormatting>
  <conditionalFormatting sqref="I148:U148">
    <cfRule type="expression" dxfId="46" priority="47">
      <formula>$I$148="Epic"</formula>
    </cfRule>
  </conditionalFormatting>
  <conditionalFormatting sqref="I148:U148">
    <cfRule type="expression" dxfId="45" priority="46">
      <formula>$I$148="Issue"</formula>
    </cfRule>
  </conditionalFormatting>
  <conditionalFormatting sqref="L148">
    <cfRule type="expression" dxfId="44" priority="45">
      <formula>$L$148="1"</formula>
    </cfRule>
  </conditionalFormatting>
  <conditionalFormatting sqref="L148">
    <cfRule type="expression" dxfId="43" priority="44">
      <formula>$L$148="2"</formula>
    </cfRule>
  </conditionalFormatting>
  <conditionalFormatting sqref="L148">
    <cfRule type="expression" dxfId="42" priority="43">
      <formula>$L$148="3"</formula>
    </cfRule>
  </conditionalFormatting>
  <conditionalFormatting sqref="L148">
    <cfRule type="expression" dxfId="41" priority="42">
      <formula>$L$148="4"</formula>
    </cfRule>
  </conditionalFormatting>
  <conditionalFormatting sqref="L148">
    <cfRule type="expression" dxfId="40" priority="41">
      <formula>$L$148="5"</formula>
    </cfRule>
  </conditionalFormatting>
  <conditionalFormatting sqref="I149:U149">
    <cfRule type="expression" dxfId="39" priority="40">
      <formula>$P$149="Not started"</formula>
    </cfRule>
  </conditionalFormatting>
  <conditionalFormatting sqref="I149:U149">
    <cfRule type="expression" dxfId="38" priority="39">
      <formula>$P$149="In progress"</formula>
    </cfRule>
  </conditionalFormatting>
  <conditionalFormatting sqref="I149:U149">
    <cfRule type="expression" dxfId="37" priority="38">
      <formula>$P$149="Closed"</formula>
    </cfRule>
  </conditionalFormatting>
  <conditionalFormatting sqref="I149:U149">
    <cfRule type="expression" dxfId="36" priority="37">
      <formula>$P$149="Canceled"</formula>
    </cfRule>
  </conditionalFormatting>
  <conditionalFormatting sqref="I149:U149">
    <cfRule type="expression" dxfId="35" priority="27">
      <formula>$I$149="Epic"</formula>
    </cfRule>
    <cfRule type="expression" dxfId="34" priority="29">
      <formula>$I$149="Deployment Story"</formula>
    </cfRule>
    <cfRule type="expression" dxfId="33" priority="36">
      <formula>$P$149="Suspended"</formula>
    </cfRule>
  </conditionalFormatting>
  <conditionalFormatting sqref="I149:U149">
    <cfRule type="expression" dxfId="32" priority="35">
      <formula>$P$149="Applied"</formula>
    </cfRule>
  </conditionalFormatting>
  <conditionalFormatting sqref="I149:U149">
    <cfRule type="expression" dxfId="31" priority="34">
      <formula>$P$149="N/A"</formula>
    </cfRule>
  </conditionalFormatting>
  <conditionalFormatting sqref="I149:U149">
    <cfRule type="expression" dxfId="30" priority="33">
      <formula>$P$149=""</formula>
    </cfRule>
  </conditionalFormatting>
  <conditionalFormatting sqref="I149:U149">
    <cfRule type="expression" dxfId="29" priority="32">
      <formula>$I$149="US"</formula>
    </cfRule>
  </conditionalFormatting>
  <conditionalFormatting sqref="I149:U149">
    <cfRule type="expression" dxfId="28" priority="31">
      <formula>$I$149="Not-US"</formula>
    </cfRule>
  </conditionalFormatting>
  <conditionalFormatting sqref="I149:U149">
    <cfRule type="expression" dxfId="27" priority="26">
      <formula>$I$149="Issue"</formula>
    </cfRule>
    <cfRule type="expression" dxfId="26" priority="28">
      <formula>$I$149="TS"</formula>
    </cfRule>
    <cfRule type="expression" dxfId="25" priority="30">
      <formula>$I$149="Spike"</formula>
    </cfRule>
  </conditionalFormatting>
  <conditionalFormatting sqref="L149">
    <cfRule type="expression" dxfId="24" priority="25">
      <formula>$L$149="1"</formula>
    </cfRule>
  </conditionalFormatting>
  <conditionalFormatting sqref="L149">
    <cfRule type="expression" dxfId="23" priority="24">
      <formula>$L$149="2"</formula>
    </cfRule>
  </conditionalFormatting>
  <conditionalFormatting sqref="L149">
    <cfRule type="expression" dxfId="22" priority="23">
      <formula>$L$149="3"</formula>
    </cfRule>
  </conditionalFormatting>
  <conditionalFormatting sqref="L149">
    <cfRule type="expression" dxfId="21" priority="22">
      <formula>$L$149="4"</formula>
    </cfRule>
  </conditionalFormatting>
  <conditionalFormatting sqref="L149">
    <cfRule type="expression" dxfId="20" priority="21">
      <formula>$L$149="5"</formula>
    </cfRule>
  </conditionalFormatting>
  <conditionalFormatting sqref="I150:U150">
    <cfRule type="expression" dxfId="19" priority="20">
      <formula>$P$150="Not started"</formula>
    </cfRule>
  </conditionalFormatting>
  <conditionalFormatting sqref="I150:U150">
    <cfRule type="expression" dxfId="18" priority="19">
      <formula>$P$150="In progress"</formula>
    </cfRule>
  </conditionalFormatting>
  <conditionalFormatting sqref="I150:U150">
    <cfRule type="expression" dxfId="17" priority="18">
      <formula>$P$150="Closed"</formula>
    </cfRule>
  </conditionalFormatting>
  <conditionalFormatting sqref="I150:U150">
    <cfRule type="expression" dxfId="16" priority="17">
      <formula>$P$150="Canceled"</formula>
    </cfRule>
  </conditionalFormatting>
  <conditionalFormatting sqref="I150:U150">
    <cfRule type="expression" dxfId="15" priority="7">
      <formula>$I$150="Epic"</formula>
    </cfRule>
    <cfRule type="expression" dxfId="14" priority="9">
      <formula>$I$150="Deployment Story"</formula>
    </cfRule>
    <cfRule type="expression" dxfId="13" priority="16">
      <formula>$P$150="Suspended"</formula>
    </cfRule>
  </conditionalFormatting>
  <conditionalFormatting sqref="I150:U150">
    <cfRule type="expression" dxfId="12" priority="15">
      <formula>$P$150="Applied"</formula>
    </cfRule>
  </conditionalFormatting>
  <conditionalFormatting sqref="I150:U150">
    <cfRule type="expression" dxfId="11" priority="14">
      <formula>$P$150="N/A"</formula>
    </cfRule>
  </conditionalFormatting>
  <conditionalFormatting sqref="I150:U150">
    <cfRule type="expression" dxfId="10" priority="13">
      <formula>$P$150=""</formula>
    </cfRule>
  </conditionalFormatting>
  <conditionalFormatting sqref="I150:U150">
    <cfRule type="expression" dxfId="9" priority="12">
      <formula>$I$150="US"</formula>
    </cfRule>
  </conditionalFormatting>
  <conditionalFormatting sqref="I150:U150">
    <cfRule type="expression" dxfId="8" priority="11">
      <formula>$I$150="Not-US"</formula>
    </cfRule>
  </conditionalFormatting>
  <conditionalFormatting sqref="I150:U150">
    <cfRule type="expression" dxfId="7" priority="6">
      <formula>$I$150="Issue"</formula>
    </cfRule>
    <cfRule type="expression" dxfId="6" priority="8">
      <formula>$I$150="TS"</formula>
    </cfRule>
    <cfRule type="expression" dxfId="5" priority="10">
      <formula>$I$150="Spike"</formula>
    </cfRule>
  </conditionalFormatting>
  <conditionalFormatting sqref="L150">
    <cfRule type="expression" dxfId="4" priority="5">
      <formula>$L$150="1"</formula>
    </cfRule>
  </conditionalFormatting>
  <conditionalFormatting sqref="L150">
    <cfRule type="expression" dxfId="3" priority="4">
      <formula>$L$150="2"</formula>
    </cfRule>
  </conditionalFormatting>
  <conditionalFormatting sqref="L150">
    <cfRule type="expression" dxfId="2" priority="3">
      <formula>$L$150="3"</formula>
    </cfRule>
  </conditionalFormatting>
  <conditionalFormatting sqref="L150">
    <cfRule type="expression" dxfId="1" priority="2">
      <formula>$L$150="4"</formula>
    </cfRule>
  </conditionalFormatting>
  <conditionalFormatting sqref="L150">
    <cfRule type="expression" dxfId="0" priority="1">
      <formula>$L$150="5"</formula>
    </cfRule>
  </conditionalFormatting>
  <dataValidations count="6">
    <dataValidation type="list" allowBlank="1" showInputMessage="1" showErrorMessage="1" sqref="F8">
      <formula1>ComputedSprintsList</formula1>
    </dataValidation>
    <dataValidation type="list" allowBlank="1" showInputMessage="1" showErrorMessage="1" sqref="M12:M1010">
      <formula1>PARAM_FIBONACCI</formula1>
    </dataValidation>
    <dataValidation type="list" allowBlank="1" showInputMessage="1" showErrorMessage="1" sqref="L12:L1010">
      <formula1>PRIORITY_VAL</formula1>
    </dataValidation>
    <dataValidation type="list" allowBlank="1" showInputMessage="1" showErrorMessage="1" sqref="I12:I1010">
      <formula1>TASK_TYPES</formula1>
    </dataValidation>
    <dataValidation type="list" allowBlank="1" showInputMessage="1" showErrorMessage="1" sqref="K12:K1010">
      <formula1>LB_PRJ_NAMES</formula1>
    </dataValidation>
    <dataValidation type="list" allowBlank="1" showInputMessage="1" showErrorMessage="1" sqref="P12:P1010">
      <formula1>stat</formula1>
    </dataValidation>
  </dataValidations>
  <hyperlinks>
    <hyperlink ref="N2" location="StoryMapping!N2" tooltip="Click once to apply filter on this Status" display="StoryMapping!N2"/>
    <hyperlink ref="N3" location="StoryMapping!N3" tooltip="Click once to apply filter on this Status" display="StoryMapping!N3"/>
    <hyperlink ref="N4" location="StoryMapping!N3" tooltip="Click once to apply filter on this Status" display="StoryMapping!N3"/>
    <hyperlink ref="N5" location="StoryMapping!N5" tooltip="Click once to apply filter on this Status" display="StoryMapping!N5"/>
    <hyperlink ref="N6" location="StoryMapping!N6" tooltip="Click once to apply filter on this Status" display="StoryMapping!N6"/>
    <hyperlink ref="N7" location="StoryMapping!N7" tooltip="Click once to apply filter on this Status" display="StoryMapping!N7"/>
    <hyperlink ref="N8" location="StoryMapping!N8" tooltip="Click once to apply filter on this Status" display="StoryMapping!N8"/>
    <hyperlink ref="N1" location="StoryMapping!N2" tooltip="Click once to apply filter on this Status" display="BACKLOG"/>
  </hyperlinks>
  <pageMargins left="0.7" right="0.7" top="0.75" bottom="0.75" header="0.3" footer="0.3"/>
  <pageSetup paperSize="9" scale="53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CED067-C38C-4CAE-AD0F-B13E3277013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M12:M1010</xm:sqref>
        </x14:conditionalFormatting>
        <x14:conditionalFormatting xmlns:xm="http://schemas.microsoft.com/office/excel/2006/main">
          <x14:cfRule type="dataBar" id="{00E9B2D6-0519-4B83-841A-49CFE6764B8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M8:M9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A1:AP12"/>
  <sheetViews>
    <sheetView showGridLines="0" zoomScale="90" zoomScaleNormal="90" zoomScalePageLayoutView="90" workbookViewId="0">
      <selection activeCell="D7" sqref="D7"/>
    </sheetView>
  </sheetViews>
  <sheetFormatPr defaultColWidth="10.88671875" defaultRowHeight="13.2"/>
  <cols>
    <col min="1" max="1" width="2.6640625" style="1" customWidth="1"/>
    <col min="2" max="2" width="20" style="1" customWidth="1"/>
    <col min="3" max="3" width="14.6640625" style="1" bestFit="1" customWidth="1"/>
    <col min="4" max="16384" width="10.88671875" style="1"/>
  </cols>
  <sheetData>
    <row r="1" spans="1:42" ht="7.5" customHeight="1"/>
    <row r="2" spans="1:42" ht="23.25" customHeight="1">
      <c r="B2" s="68" t="s">
        <v>1069</v>
      </c>
      <c r="C2" s="69"/>
      <c r="D2" s="218" t="s">
        <v>1070</v>
      </c>
      <c r="E2" s="218"/>
      <c r="F2" s="218"/>
      <c r="G2" s="219">
        <f ca="1">IF(WEEKNUM(TODAY())&lt;10,VALUE(CONCATENATE(YEAR(TODAY()),"0",WEEKNUM(TODAY()))),VALUE(CONCATENATE(YEAR(TODAY()),WEEKNUM(TODAY()))))</f>
        <v>202119</v>
      </c>
      <c r="H2" s="21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</row>
    <row r="3" spans="1:42" ht="6.75" customHeight="1" thickBot="1"/>
    <row r="4" spans="1:42" ht="29.25" customHeight="1" thickBot="1">
      <c r="B4" s="70" t="s">
        <v>1071</v>
      </c>
      <c r="C4" s="71">
        <v>201713</v>
      </c>
    </row>
    <row r="5" spans="1:42" customFormat="1" ht="44.25" customHeight="1" thickBot="1">
      <c r="A5" s="1"/>
      <c r="B5" s="72" t="str">
        <f>Setting!C5</f>
        <v>StoryMapping</v>
      </c>
      <c r="C5" s="73"/>
      <c r="D5" s="74">
        <f>C4</f>
        <v>201713</v>
      </c>
      <c r="E5" s="74">
        <f>D5+1</f>
        <v>201714</v>
      </c>
      <c r="F5" s="74">
        <f t="shared" ref="F5:AP5" si="0">E5+1</f>
        <v>201715</v>
      </c>
      <c r="G5" s="74">
        <f t="shared" si="0"/>
        <v>201716</v>
      </c>
      <c r="H5" s="74">
        <f t="shared" si="0"/>
        <v>201717</v>
      </c>
      <c r="I5" s="74">
        <f t="shared" si="0"/>
        <v>201718</v>
      </c>
      <c r="J5" s="74">
        <f t="shared" si="0"/>
        <v>201719</v>
      </c>
      <c r="K5" s="74">
        <f t="shared" si="0"/>
        <v>201720</v>
      </c>
      <c r="L5" s="74">
        <f t="shared" si="0"/>
        <v>201721</v>
      </c>
      <c r="M5" s="74">
        <f t="shared" si="0"/>
        <v>201722</v>
      </c>
      <c r="N5" s="74">
        <f t="shared" si="0"/>
        <v>201723</v>
      </c>
      <c r="O5" s="74">
        <f t="shared" si="0"/>
        <v>201724</v>
      </c>
      <c r="P5" s="74">
        <f t="shared" si="0"/>
        <v>201725</v>
      </c>
      <c r="Q5" s="74">
        <f t="shared" si="0"/>
        <v>201726</v>
      </c>
      <c r="R5" s="74">
        <f t="shared" si="0"/>
        <v>201727</v>
      </c>
      <c r="S5" s="74">
        <f t="shared" si="0"/>
        <v>201728</v>
      </c>
      <c r="T5" s="74">
        <f t="shared" si="0"/>
        <v>201729</v>
      </c>
      <c r="U5" s="74">
        <f t="shared" si="0"/>
        <v>201730</v>
      </c>
      <c r="V5" s="74">
        <f t="shared" si="0"/>
        <v>201731</v>
      </c>
      <c r="W5" s="74">
        <f t="shared" si="0"/>
        <v>201732</v>
      </c>
      <c r="X5" s="74">
        <f t="shared" si="0"/>
        <v>201733</v>
      </c>
      <c r="Y5" s="74">
        <f t="shared" si="0"/>
        <v>201734</v>
      </c>
      <c r="Z5" s="74">
        <f t="shared" si="0"/>
        <v>201735</v>
      </c>
      <c r="AA5" s="74">
        <f t="shared" si="0"/>
        <v>201736</v>
      </c>
      <c r="AB5" s="74">
        <f t="shared" si="0"/>
        <v>201737</v>
      </c>
      <c r="AC5" s="74">
        <f t="shared" si="0"/>
        <v>201738</v>
      </c>
      <c r="AD5" s="74">
        <f t="shared" si="0"/>
        <v>201739</v>
      </c>
      <c r="AE5" s="74">
        <f t="shared" si="0"/>
        <v>201740</v>
      </c>
      <c r="AF5" s="74">
        <f t="shared" si="0"/>
        <v>201741</v>
      </c>
      <c r="AG5" s="74">
        <f t="shared" si="0"/>
        <v>201742</v>
      </c>
      <c r="AH5" s="74">
        <f t="shared" si="0"/>
        <v>201743</v>
      </c>
      <c r="AI5" s="74">
        <f t="shared" si="0"/>
        <v>201744</v>
      </c>
      <c r="AJ5" s="74">
        <f t="shared" si="0"/>
        <v>201745</v>
      </c>
      <c r="AK5" s="74">
        <f t="shared" si="0"/>
        <v>201746</v>
      </c>
      <c r="AL5" s="74">
        <f t="shared" si="0"/>
        <v>201747</v>
      </c>
      <c r="AM5" s="74">
        <f t="shared" si="0"/>
        <v>201748</v>
      </c>
      <c r="AN5" s="74">
        <f t="shared" si="0"/>
        <v>201749</v>
      </c>
      <c r="AO5" s="74">
        <f t="shared" si="0"/>
        <v>201750</v>
      </c>
      <c r="AP5" s="74">
        <f t="shared" si="0"/>
        <v>201751</v>
      </c>
    </row>
    <row r="6" spans="1:42" s="7" customFormat="1" ht="30" customHeight="1">
      <c r="A6" s="75"/>
      <c r="C6" s="76" t="s">
        <v>1072</v>
      </c>
      <c r="D6" s="77">
        <f t="shared" ref="D6:AP6" ca="1" si="1">IFERROR(SUMPRODUCT((INDIRECT($B5&amp;"!$B11:$B1009")&lt;=D5)*(INDIRECT($B5&amp;"!$E11:$E1009")=1))/SUM(INDIRECT($B5&amp;"!$E11:$E1009")),"-")</f>
        <v>0</v>
      </c>
      <c r="E6" s="77">
        <f t="shared" ca="1" si="1"/>
        <v>0</v>
      </c>
      <c r="F6" s="77">
        <f t="shared" ca="1" si="1"/>
        <v>0</v>
      </c>
      <c r="G6" s="77">
        <f t="shared" ca="1" si="1"/>
        <v>0</v>
      </c>
      <c r="H6" s="77">
        <f t="shared" ca="1" si="1"/>
        <v>0</v>
      </c>
      <c r="I6" s="77">
        <f t="shared" ca="1" si="1"/>
        <v>0</v>
      </c>
      <c r="J6" s="77">
        <f t="shared" ca="1" si="1"/>
        <v>0.5</v>
      </c>
      <c r="K6" s="77">
        <f t="shared" ca="1" si="1"/>
        <v>0.5</v>
      </c>
      <c r="L6" s="77">
        <f t="shared" ca="1" si="1"/>
        <v>0.5</v>
      </c>
      <c r="M6" s="77">
        <f t="shared" ca="1" si="1"/>
        <v>0.5</v>
      </c>
      <c r="N6" s="77">
        <f t="shared" ca="1" si="1"/>
        <v>0.5</v>
      </c>
      <c r="O6" s="77">
        <f t="shared" ca="1" si="1"/>
        <v>0.5</v>
      </c>
      <c r="P6" s="77">
        <f t="shared" ca="1" si="1"/>
        <v>0.5</v>
      </c>
      <c r="Q6" s="77">
        <f t="shared" ca="1" si="1"/>
        <v>0.5</v>
      </c>
      <c r="R6" s="77">
        <f t="shared" ca="1" si="1"/>
        <v>0.5</v>
      </c>
      <c r="S6" s="77">
        <f t="shared" ca="1" si="1"/>
        <v>0.5</v>
      </c>
      <c r="T6" s="77">
        <f t="shared" ca="1" si="1"/>
        <v>0.5</v>
      </c>
      <c r="U6" s="77">
        <f t="shared" ca="1" si="1"/>
        <v>0.5</v>
      </c>
      <c r="V6" s="77">
        <f t="shared" ca="1" si="1"/>
        <v>0.5</v>
      </c>
      <c r="W6" s="77">
        <f t="shared" ca="1" si="1"/>
        <v>0.5</v>
      </c>
      <c r="X6" s="77">
        <f t="shared" ca="1" si="1"/>
        <v>0.5</v>
      </c>
      <c r="Y6" s="77">
        <f t="shared" ca="1" si="1"/>
        <v>0.5</v>
      </c>
      <c r="Z6" s="77">
        <f t="shared" ca="1" si="1"/>
        <v>0.5</v>
      </c>
      <c r="AA6" s="77">
        <f t="shared" ca="1" si="1"/>
        <v>0.5</v>
      </c>
      <c r="AB6" s="77">
        <f t="shared" ca="1" si="1"/>
        <v>0.5</v>
      </c>
      <c r="AC6" s="77">
        <f t="shared" ca="1" si="1"/>
        <v>0.5</v>
      </c>
      <c r="AD6" s="77">
        <f t="shared" ca="1" si="1"/>
        <v>0.5</v>
      </c>
      <c r="AE6" s="77">
        <f t="shared" ca="1" si="1"/>
        <v>0.5</v>
      </c>
      <c r="AF6" s="77">
        <f t="shared" ca="1" si="1"/>
        <v>0.5</v>
      </c>
      <c r="AG6" s="77">
        <f t="shared" ca="1" si="1"/>
        <v>0.5</v>
      </c>
      <c r="AH6" s="77">
        <f t="shared" ca="1" si="1"/>
        <v>0.5</v>
      </c>
      <c r="AI6" s="77">
        <f t="shared" ca="1" si="1"/>
        <v>0.5</v>
      </c>
      <c r="AJ6" s="77">
        <f t="shared" ca="1" si="1"/>
        <v>0.5</v>
      </c>
      <c r="AK6" s="77">
        <f t="shared" ca="1" si="1"/>
        <v>0.5</v>
      </c>
      <c r="AL6" s="77">
        <f t="shared" ca="1" si="1"/>
        <v>0.5</v>
      </c>
      <c r="AM6" s="77">
        <f t="shared" ca="1" si="1"/>
        <v>0.5</v>
      </c>
      <c r="AN6" s="77">
        <f t="shared" ca="1" si="1"/>
        <v>0.5</v>
      </c>
      <c r="AO6" s="77">
        <f t="shared" ca="1" si="1"/>
        <v>0.5</v>
      </c>
      <c r="AP6" s="77">
        <f t="shared" ca="1" si="1"/>
        <v>0.5</v>
      </c>
    </row>
    <row r="7" spans="1:42" s="7" customFormat="1" ht="30" customHeight="1">
      <c r="A7" s="75"/>
      <c r="B7" s="1"/>
      <c r="C7" s="76" t="s">
        <v>1073</v>
      </c>
      <c r="D7" s="77">
        <f t="shared" ref="D7:AP7" ca="1" si="2">IFERROR(IF(D5&gt;$G$2,"",SUMPRODUCT((INDIRECT($B5&amp;"!$C11:$C1009")&lt;=D5)*(INDIRECT($B5&amp;"!$D11:$D1009")="Y"))/SUM(INDIRECT($B5&amp;"!$E11:$E1009"))),"-")</f>
        <v>0</v>
      </c>
      <c r="E7" s="77">
        <f t="shared" ca="1" si="2"/>
        <v>0</v>
      </c>
      <c r="F7" s="77">
        <f t="shared" ca="1" si="2"/>
        <v>0</v>
      </c>
      <c r="G7" s="77">
        <f t="shared" ca="1" si="2"/>
        <v>0.5</v>
      </c>
      <c r="H7" s="77">
        <f t="shared" ca="1" si="2"/>
        <v>0.5</v>
      </c>
      <c r="I7" s="77">
        <f t="shared" ca="1" si="2"/>
        <v>0.5</v>
      </c>
      <c r="J7" s="77">
        <f t="shared" ca="1" si="2"/>
        <v>0.5</v>
      </c>
      <c r="K7" s="77">
        <f t="shared" ca="1" si="2"/>
        <v>0.5</v>
      </c>
      <c r="L7" s="77">
        <f t="shared" ca="1" si="2"/>
        <v>0.5</v>
      </c>
      <c r="M7" s="77">
        <f t="shared" ca="1" si="2"/>
        <v>0.5</v>
      </c>
      <c r="N7" s="77">
        <f t="shared" ca="1" si="2"/>
        <v>0.5</v>
      </c>
      <c r="O7" s="77">
        <f t="shared" ca="1" si="2"/>
        <v>0.5</v>
      </c>
      <c r="P7" s="77">
        <f t="shared" ca="1" si="2"/>
        <v>0.5</v>
      </c>
      <c r="Q7" s="77">
        <f t="shared" ca="1" si="2"/>
        <v>0.5</v>
      </c>
      <c r="R7" s="77">
        <f t="shared" ca="1" si="2"/>
        <v>0.5</v>
      </c>
      <c r="S7" s="77">
        <f t="shared" ca="1" si="2"/>
        <v>0.5</v>
      </c>
      <c r="T7" s="77">
        <f t="shared" ca="1" si="2"/>
        <v>0.5</v>
      </c>
      <c r="U7" s="77">
        <f t="shared" ca="1" si="2"/>
        <v>0.5</v>
      </c>
      <c r="V7" s="77">
        <f t="shared" ca="1" si="2"/>
        <v>0.5</v>
      </c>
      <c r="W7" s="77">
        <f t="shared" ca="1" si="2"/>
        <v>0.5</v>
      </c>
      <c r="X7" s="77">
        <f t="shared" ca="1" si="2"/>
        <v>0.5</v>
      </c>
      <c r="Y7" s="77">
        <f t="shared" ca="1" si="2"/>
        <v>0.5</v>
      </c>
      <c r="Z7" s="77">
        <f t="shared" ca="1" si="2"/>
        <v>0.5</v>
      </c>
      <c r="AA7" s="77">
        <f t="shared" ca="1" si="2"/>
        <v>0.5</v>
      </c>
      <c r="AB7" s="77">
        <f t="shared" ca="1" si="2"/>
        <v>0.5</v>
      </c>
      <c r="AC7" s="77">
        <f t="shared" ca="1" si="2"/>
        <v>0.5</v>
      </c>
      <c r="AD7" s="77">
        <f t="shared" ca="1" si="2"/>
        <v>0.5</v>
      </c>
      <c r="AE7" s="77">
        <f t="shared" ca="1" si="2"/>
        <v>0.5</v>
      </c>
      <c r="AF7" s="77">
        <f t="shared" ca="1" si="2"/>
        <v>0.5</v>
      </c>
      <c r="AG7" s="77">
        <f t="shared" ca="1" si="2"/>
        <v>0.5</v>
      </c>
      <c r="AH7" s="77">
        <f t="shared" ca="1" si="2"/>
        <v>0.5</v>
      </c>
      <c r="AI7" s="77">
        <f t="shared" ca="1" si="2"/>
        <v>0.5</v>
      </c>
      <c r="AJ7" s="77">
        <f t="shared" ca="1" si="2"/>
        <v>0.5</v>
      </c>
      <c r="AK7" s="77">
        <f t="shared" ca="1" si="2"/>
        <v>0.5</v>
      </c>
      <c r="AL7" s="77">
        <f t="shared" ca="1" si="2"/>
        <v>0.5</v>
      </c>
      <c r="AM7" s="77">
        <f t="shared" ca="1" si="2"/>
        <v>0.5</v>
      </c>
      <c r="AN7" s="77">
        <f t="shared" ca="1" si="2"/>
        <v>0.5</v>
      </c>
      <c r="AO7" s="77">
        <f t="shared" ca="1" si="2"/>
        <v>0.5</v>
      </c>
      <c r="AP7" s="77">
        <f t="shared" ca="1" si="2"/>
        <v>0.5</v>
      </c>
    </row>
    <row r="12" spans="1:42">
      <c r="B12" s="78"/>
    </row>
  </sheetData>
  <sheetProtection formatCells="0" formatColumns="0" formatRows="0" insertColumns="0" insertRows="0" insertHyperlinks="0" deleteColumns="0" deleteRows="0" sort="0" autoFilter="0" pivotTables="0"/>
  <mergeCells count="2">
    <mergeCell ref="D2:F2"/>
    <mergeCell ref="G2:H2"/>
  </mergeCells>
  <phoneticPr fontId="2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5"/>
  <dimension ref="B1:T245"/>
  <sheetViews>
    <sheetView showGridLines="0" zoomScale="85" zoomScaleNormal="85" zoomScalePageLayoutView="85" workbookViewId="0">
      <pane ySplit="1" topLeftCell="A41" activePane="bottomLeft" state="frozen"/>
      <selection activeCell="H2" sqref="H2"/>
      <selection pane="bottomLeft" activeCell="E102" sqref="E102"/>
    </sheetView>
  </sheetViews>
  <sheetFormatPr defaultColWidth="11.44140625" defaultRowHeight="13.2"/>
  <cols>
    <col min="1" max="1" width="4.88671875" customWidth="1"/>
    <col min="2" max="2" width="13.6640625" customWidth="1"/>
    <col min="3" max="3" width="38.88671875" bestFit="1" customWidth="1"/>
    <col min="4" max="4" width="44.44140625" customWidth="1"/>
    <col min="5" max="5" width="38.5546875" customWidth="1"/>
    <col min="6" max="6" width="26.88671875" customWidth="1"/>
    <col min="7" max="7" width="29.6640625" customWidth="1"/>
    <col min="8" max="9" width="7.5546875" customWidth="1"/>
    <col min="10" max="10" width="9.6640625" customWidth="1"/>
    <col min="11" max="11" width="28.5546875" customWidth="1"/>
    <col min="12" max="12" width="21" bestFit="1" customWidth="1"/>
  </cols>
  <sheetData>
    <row r="1" spans="2:6">
      <c r="C1" s="79"/>
      <c r="D1" s="79"/>
      <c r="E1" s="80"/>
      <c r="F1" s="79"/>
    </row>
    <row r="2" spans="2:6" s="1" customFormat="1" ht="38.25" customHeight="1">
      <c r="B2" s="220" t="s">
        <v>1074</v>
      </c>
      <c r="C2" s="220"/>
      <c r="D2" s="220"/>
      <c r="E2" s="220"/>
      <c r="F2" s="220"/>
    </row>
    <row r="3" spans="2:6" s="1" customFormat="1"/>
    <row r="4" spans="2:6" s="1" customFormat="1" ht="13.8" thickBot="1">
      <c r="C4" s="81" t="s">
        <v>1075</v>
      </c>
      <c r="E4" s="82" t="s">
        <v>1076</v>
      </c>
    </row>
    <row r="5" spans="2:6" s="1" customFormat="1" ht="13.8" thickBot="1">
      <c r="C5" s="83" t="s">
        <v>1077</v>
      </c>
      <c r="E5" s="83" t="s">
        <v>1078</v>
      </c>
    </row>
    <row r="6" spans="2:6" s="1" customFormat="1">
      <c r="C6" s="84"/>
      <c r="E6" s="84"/>
    </row>
    <row r="7" spans="2:6" s="1" customFormat="1"/>
    <row r="8" spans="2:6" s="1" customFormat="1" ht="13.8" thickBot="1">
      <c r="B8" s="81" t="s">
        <v>1079</v>
      </c>
      <c r="E8" s="85" t="s">
        <v>1080</v>
      </c>
    </row>
    <row r="9" spans="2:6" s="1" customFormat="1" ht="13.8" thickBot="1">
      <c r="B9" s="86" t="s">
        <v>1081</v>
      </c>
      <c r="D9" s="87" t="s">
        <v>1082</v>
      </c>
      <c r="E9" s="88" t="s">
        <v>1083</v>
      </c>
    </row>
    <row r="10" spans="2:6" s="1" customFormat="1" ht="13.8" thickBot="1">
      <c r="D10" s="87" t="s">
        <v>1084</v>
      </c>
      <c r="E10" s="88" t="s">
        <v>1085</v>
      </c>
    </row>
    <row r="11" spans="2:6" s="1" customFormat="1"/>
    <row r="12" spans="2:6" s="1" customFormat="1" ht="13.8" thickBot="1">
      <c r="C12" s="89" t="s">
        <v>1086</v>
      </c>
      <c r="D12" s="90" t="s">
        <v>1087</v>
      </c>
    </row>
    <row r="13" spans="2:6" s="1" customFormat="1" ht="13.8" thickBot="1">
      <c r="C13" s="91" t="s">
        <v>1088</v>
      </c>
      <c r="D13" s="91" t="s">
        <v>1089</v>
      </c>
    </row>
    <row r="14" spans="2:6" s="1" customFormat="1" ht="13.8" thickBot="1">
      <c r="C14" s="91"/>
      <c r="D14" s="92"/>
    </row>
    <row r="15" spans="2:6" s="1" customFormat="1" ht="13.8" thickBot="1">
      <c r="C15" s="92"/>
      <c r="D15" s="92"/>
    </row>
    <row r="16" spans="2:6" s="1" customFormat="1" ht="13.8" thickBot="1">
      <c r="C16" s="92"/>
      <c r="D16" s="92"/>
    </row>
    <row r="17" spans="2:20" s="1" customFormat="1" ht="13.8" thickBot="1">
      <c r="C17" s="92"/>
      <c r="D17" s="92"/>
    </row>
    <row r="18" spans="2:20" s="1" customFormat="1"/>
    <row r="19" spans="2:20" s="1" customFormat="1" ht="13.8" thickBot="1">
      <c r="B19" s="81" t="s">
        <v>1090</v>
      </c>
      <c r="C19" s="89" t="s">
        <v>1091</v>
      </c>
      <c r="D19" s="90" t="s">
        <v>1092</v>
      </c>
      <c r="E19" s="90" t="s">
        <v>1093</v>
      </c>
    </row>
    <row r="20" spans="2:20" s="1" customFormat="1" ht="39" customHeight="1" thickBot="1">
      <c r="B20" s="86" t="s">
        <v>1094</v>
      </c>
      <c r="C20" s="93" t="s">
        <v>1095</v>
      </c>
      <c r="D20" s="221" t="s">
        <v>1096</v>
      </c>
      <c r="E20" s="221" t="s">
        <v>1097</v>
      </c>
    </row>
    <row r="21" spans="2:20" s="1" customFormat="1" ht="39" customHeight="1" thickBot="1">
      <c r="C21" s="94"/>
      <c r="D21" s="222"/>
      <c r="E21" s="222"/>
    </row>
    <row r="22" spans="2:20" s="1" customFormat="1"/>
    <row r="23" spans="2:20" s="1" customFormat="1"/>
    <row r="24" spans="2:20" s="1" customFormat="1" ht="13.8" thickBot="1">
      <c r="C24" s="95" t="s">
        <v>1098</v>
      </c>
      <c r="D24" s="96" t="s">
        <v>20</v>
      </c>
      <c r="E24" s="96" t="s">
        <v>1099</v>
      </c>
      <c r="F24" s="96" t="s">
        <v>1100</v>
      </c>
      <c r="G24" s="96" t="s">
        <v>1101</v>
      </c>
      <c r="T24" s="97"/>
    </row>
    <row r="25" spans="2:20" s="1" customFormat="1">
      <c r="C25" s="98" t="s">
        <v>25</v>
      </c>
      <c r="D25" s="99" t="s">
        <v>1102</v>
      </c>
      <c r="E25" s="100" t="s">
        <v>1103</v>
      </c>
      <c r="F25" s="100" t="s">
        <v>1104</v>
      </c>
      <c r="G25" s="101" t="s">
        <v>1105</v>
      </c>
    </row>
    <row r="26" spans="2:20" s="1" customFormat="1">
      <c r="C26" s="102" t="s">
        <v>38</v>
      </c>
      <c r="D26" s="103" t="s">
        <v>1106</v>
      </c>
      <c r="E26" s="103"/>
      <c r="F26" s="103"/>
      <c r="G26" s="104" t="s">
        <v>1107</v>
      </c>
    </row>
    <row r="27" spans="2:20" s="1" customFormat="1">
      <c r="C27" s="102" t="s">
        <v>48</v>
      </c>
      <c r="D27" s="103" t="s">
        <v>1108</v>
      </c>
      <c r="E27" s="103"/>
      <c r="F27" s="103"/>
      <c r="G27" s="104" t="s">
        <v>1109</v>
      </c>
    </row>
    <row r="28" spans="2:20" s="1" customFormat="1">
      <c r="C28" s="102" t="s">
        <v>52</v>
      </c>
      <c r="D28" s="103" t="s">
        <v>1102</v>
      </c>
      <c r="E28" s="103"/>
      <c r="F28" s="103"/>
      <c r="G28" s="104" t="s">
        <v>1110</v>
      </c>
    </row>
    <row r="29" spans="2:20" s="1" customFormat="1">
      <c r="C29" s="102" t="s">
        <v>1111</v>
      </c>
      <c r="D29" s="103" t="s">
        <v>1102</v>
      </c>
      <c r="E29" s="103"/>
      <c r="F29" s="103"/>
      <c r="G29" s="104"/>
    </row>
    <row r="30" spans="2:20" s="1" customFormat="1">
      <c r="C30" s="102" t="s">
        <v>1112</v>
      </c>
      <c r="D30" s="103" t="s">
        <v>1108</v>
      </c>
      <c r="E30" s="103"/>
      <c r="F30" s="103"/>
      <c r="G30" s="104"/>
    </row>
    <row r="31" spans="2:20" s="1" customFormat="1">
      <c r="C31" s="102" t="s">
        <v>1113</v>
      </c>
      <c r="D31" s="103" t="s">
        <v>1114</v>
      </c>
      <c r="E31" s="103"/>
      <c r="F31" s="103"/>
      <c r="G31" s="104"/>
    </row>
    <row r="32" spans="2:20" s="1" customFormat="1">
      <c r="C32" s="102" t="s">
        <v>1115</v>
      </c>
      <c r="D32" s="103" t="s">
        <v>1106</v>
      </c>
      <c r="E32" s="103"/>
      <c r="F32" s="103"/>
      <c r="G32" s="104"/>
    </row>
    <row r="33" spans="3:7" s="1" customFormat="1">
      <c r="C33" s="102" t="s">
        <v>1116</v>
      </c>
      <c r="D33" s="103" t="s">
        <v>1114</v>
      </c>
      <c r="E33" s="103"/>
      <c r="F33" s="103"/>
      <c r="G33" s="104"/>
    </row>
    <row r="34" spans="3:7" s="1" customFormat="1">
      <c r="C34" s="102" t="s">
        <v>1117</v>
      </c>
      <c r="D34" s="103" t="s">
        <v>1102</v>
      </c>
      <c r="E34" s="103"/>
      <c r="F34" s="103"/>
      <c r="G34" s="104"/>
    </row>
    <row r="35" spans="3:7" s="1" customFormat="1">
      <c r="C35" s="102" t="s">
        <v>1118</v>
      </c>
      <c r="D35" s="103" t="s">
        <v>1108</v>
      </c>
      <c r="E35" s="103"/>
      <c r="F35" s="103"/>
      <c r="G35" s="104"/>
    </row>
    <row r="36" spans="3:7" s="1" customFormat="1">
      <c r="C36" s="102" t="s">
        <v>1119</v>
      </c>
      <c r="D36" s="103" t="s">
        <v>1114</v>
      </c>
      <c r="E36" s="103"/>
      <c r="F36" s="103"/>
      <c r="G36" s="104"/>
    </row>
    <row r="37" spans="3:7" s="1" customFormat="1">
      <c r="C37" s="102" t="s">
        <v>1120</v>
      </c>
      <c r="D37" s="103" t="s">
        <v>1106</v>
      </c>
      <c r="E37" s="103"/>
      <c r="F37" s="103"/>
      <c r="G37" s="104"/>
    </row>
    <row r="38" spans="3:7" s="1" customFormat="1">
      <c r="C38" s="102" t="s">
        <v>1121</v>
      </c>
      <c r="D38" s="103" t="s">
        <v>1114</v>
      </c>
      <c r="E38" s="103"/>
      <c r="F38" s="103"/>
      <c r="G38" s="104"/>
    </row>
    <row r="39" spans="3:7" s="1" customFormat="1">
      <c r="C39" s="102" t="s">
        <v>1122</v>
      </c>
      <c r="D39" s="103" t="s">
        <v>1123</v>
      </c>
      <c r="E39" s="103"/>
      <c r="F39" s="103"/>
      <c r="G39" s="104"/>
    </row>
    <row r="40" spans="3:7" s="1" customFormat="1">
      <c r="C40" s="102" t="s">
        <v>1124</v>
      </c>
      <c r="D40" s="103" t="s">
        <v>1125</v>
      </c>
      <c r="E40" s="103"/>
      <c r="F40" s="103"/>
      <c r="G40" s="104" t="s">
        <v>1126</v>
      </c>
    </row>
    <row r="41" spans="3:7" s="1" customFormat="1">
      <c r="C41" s="102" t="s">
        <v>1127</v>
      </c>
      <c r="D41" s="103" t="s">
        <v>1128</v>
      </c>
      <c r="E41" s="103"/>
      <c r="F41" s="103"/>
      <c r="G41" s="105" t="s">
        <v>1129</v>
      </c>
    </row>
    <row r="42" spans="3:7" s="1" customFormat="1">
      <c r="C42" s="102" t="s">
        <v>1130</v>
      </c>
      <c r="D42" s="103" t="s">
        <v>1131</v>
      </c>
      <c r="E42" s="103"/>
      <c r="F42" s="103"/>
      <c r="G42" s="104" t="s">
        <v>1110</v>
      </c>
    </row>
    <row r="43" spans="3:7" s="1" customFormat="1">
      <c r="C43" s="102" t="s">
        <v>1132</v>
      </c>
      <c r="D43" s="103" t="s">
        <v>1133</v>
      </c>
      <c r="E43" s="103"/>
      <c r="F43" s="103"/>
      <c r="G43" s="104"/>
    </row>
    <row r="44" spans="3:7" s="1" customFormat="1">
      <c r="C44" s="102" t="s">
        <v>1134</v>
      </c>
      <c r="D44" s="103" t="s">
        <v>1135</v>
      </c>
      <c r="E44" s="103"/>
      <c r="F44" s="103"/>
      <c r="G44" s="104"/>
    </row>
    <row r="45" spans="3:7" s="1" customFormat="1">
      <c r="C45" s="102" t="s">
        <v>1136</v>
      </c>
      <c r="D45" s="103" t="s">
        <v>1137</v>
      </c>
      <c r="E45" s="103"/>
      <c r="F45" s="103"/>
      <c r="G45" s="104"/>
    </row>
    <row r="46" spans="3:7" s="1" customFormat="1">
      <c r="C46" s="102" t="s">
        <v>1138</v>
      </c>
      <c r="D46" s="103" t="s">
        <v>1139</v>
      </c>
      <c r="E46" s="103"/>
      <c r="F46" s="103"/>
      <c r="G46" s="104"/>
    </row>
    <row r="47" spans="3:7" s="1" customFormat="1">
      <c r="C47" s="102" t="s">
        <v>1140</v>
      </c>
      <c r="D47" s="103" t="s">
        <v>1141</v>
      </c>
      <c r="E47" s="103"/>
      <c r="F47" s="103"/>
      <c r="G47" s="104"/>
    </row>
    <row r="48" spans="3:7" s="1" customFormat="1">
      <c r="C48" s="102" t="s">
        <v>1142</v>
      </c>
      <c r="D48" s="103" t="s">
        <v>1143</v>
      </c>
      <c r="E48" s="103"/>
      <c r="F48" s="103"/>
      <c r="G48" s="104"/>
    </row>
    <row r="49" spans="3:7" s="1" customFormat="1">
      <c r="C49" s="102" t="s">
        <v>1144</v>
      </c>
      <c r="D49" s="103" t="s">
        <v>1145</v>
      </c>
      <c r="E49" s="103"/>
      <c r="F49" s="103"/>
      <c r="G49" s="104"/>
    </row>
    <row r="50" spans="3:7" s="1" customFormat="1">
      <c r="C50" s="102" t="s">
        <v>1146</v>
      </c>
      <c r="D50" s="103" t="s">
        <v>1147</v>
      </c>
      <c r="E50" s="103"/>
      <c r="F50" s="103"/>
      <c r="G50" s="104"/>
    </row>
    <row r="51" spans="3:7" s="1" customFormat="1">
      <c r="C51" s="102" t="s">
        <v>1148</v>
      </c>
      <c r="D51" s="103" t="s">
        <v>1149</v>
      </c>
      <c r="E51" s="103"/>
      <c r="F51" s="103"/>
      <c r="G51" s="104"/>
    </row>
    <row r="52" spans="3:7" s="1" customFormat="1">
      <c r="C52" s="102" t="s">
        <v>1150</v>
      </c>
      <c r="D52" s="103" t="s">
        <v>1151</v>
      </c>
      <c r="E52" s="103"/>
      <c r="F52" s="103"/>
      <c r="G52" s="104"/>
    </row>
    <row r="53" spans="3:7" s="1" customFormat="1">
      <c r="C53" s="102" t="s">
        <v>1152</v>
      </c>
      <c r="D53" s="103" t="s">
        <v>1153</v>
      </c>
      <c r="E53" s="103"/>
      <c r="F53" s="103"/>
      <c r="G53" s="104"/>
    </row>
    <row r="54" spans="3:7" s="1" customFormat="1">
      <c r="C54" s="102" t="s">
        <v>1154</v>
      </c>
      <c r="D54" s="103" t="s">
        <v>1155</v>
      </c>
      <c r="E54" s="103"/>
      <c r="F54" s="103"/>
      <c r="G54" s="104"/>
    </row>
    <row r="55" spans="3:7" s="1" customFormat="1">
      <c r="C55" s="102" t="s">
        <v>1156</v>
      </c>
      <c r="D55" s="103" t="s">
        <v>1157</v>
      </c>
      <c r="E55" s="103"/>
      <c r="F55" s="103"/>
      <c r="G55" s="104"/>
    </row>
    <row r="56" spans="3:7" s="1" customFormat="1">
      <c r="C56" s="102" t="s">
        <v>1158</v>
      </c>
      <c r="D56" s="103" t="s">
        <v>1159</v>
      </c>
      <c r="E56" s="103"/>
      <c r="F56" s="103"/>
      <c r="G56" s="104"/>
    </row>
    <row r="57" spans="3:7" s="1" customFormat="1">
      <c r="C57" s="102" t="s">
        <v>1160</v>
      </c>
      <c r="D57" s="103" t="s">
        <v>1161</v>
      </c>
      <c r="E57" s="103"/>
      <c r="F57" s="103"/>
      <c r="G57" s="104"/>
    </row>
    <row r="58" spans="3:7" s="1" customFormat="1">
      <c r="C58" s="102" t="s">
        <v>1162</v>
      </c>
      <c r="D58" s="103" t="s">
        <v>1163</v>
      </c>
      <c r="E58" s="103"/>
      <c r="F58" s="103"/>
      <c r="G58" s="104"/>
    </row>
    <row r="59" spans="3:7" s="1" customFormat="1">
      <c r="C59" s="102" t="s">
        <v>1164</v>
      </c>
      <c r="D59" s="103" t="s">
        <v>1165</v>
      </c>
      <c r="E59" s="103"/>
      <c r="F59" s="103"/>
      <c r="G59" s="104"/>
    </row>
    <row r="60" spans="3:7" s="1" customFormat="1">
      <c r="C60" s="102" t="s">
        <v>1166</v>
      </c>
      <c r="D60" s="103" t="s">
        <v>1167</v>
      </c>
      <c r="E60" s="103"/>
      <c r="F60" s="103"/>
      <c r="G60" s="104"/>
    </row>
    <row r="61" spans="3:7" s="1" customFormat="1">
      <c r="C61" s="102" t="s">
        <v>1168</v>
      </c>
      <c r="D61" s="103" t="s">
        <v>1169</v>
      </c>
      <c r="E61" s="103"/>
      <c r="F61" s="103"/>
      <c r="G61" s="104"/>
    </row>
    <row r="62" spans="3:7" s="1" customFormat="1">
      <c r="C62" s="102" t="s">
        <v>1170</v>
      </c>
      <c r="D62" s="103" t="s">
        <v>1171</v>
      </c>
      <c r="E62" s="103"/>
      <c r="F62" s="103"/>
      <c r="G62" s="104"/>
    </row>
    <row r="63" spans="3:7" s="1" customFormat="1">
      <c r="C63" s="102" t="s">
        <v>1172</v>
      </c>
      <c r="D63" s="103" t="s">
        <v>1173</v>
      </c>
      <c r="E63" s="103"/>
      <c r="F63" s="103"/>
      <c r="G63" s="104"/>
    </row>
    <row r="64" spans="3:7" s="1" customFormat="1">
      <c r="C64" s="102" t="s">
        <v>1174</v>
      </c>
      <c r="D64" s="103" t="s">
        <v>1175</v>
      </c>
      <c r="E64" s="103"/>
      <c r="F64" s="103"/>
      <c r="G64" s="104"/>
    </row>
    <row r="65" spans="3:7" s="1" customFormat="1">
      <c r="C65" s="102" t="s">
        <v>1176</v>
      </c>
      <c r="D65" s="103" t="s">
        <v>1177</v>
      </c>
      <c r="E65" s="103"/>
      <c r="F65" s="103"/>
      <c r="G65" s="104"/>
    </row>
    <row r="66" spans="3:7" s="1" customFormat="1">
      <c r="C66" s="102" t="s">
        <v>1178</v>
      </c>
      <c r="D66" s="103" t="s">
        <v>1179</v>
      </c>
      <c r="E66" s="103"/>
      <c r="F66" s="103"/>
      <c r="G66" s="104"/>
    </row>
    <row r="67" spans="3:7" s="1" customFormat="1">
      <c r="C67" s="102" t="s">
        <v>1180</v>
      </c>
      <c r="D67" s="103" t="s">
        <v>1181</v>
      </c>
      <c r="E67" s="103"/>
      <c r="F67" s="103"/>
      <c r="G67" s="104"/>
    </row>
    <row r="68" spans="3:7" s="1" customFormat="1">
      <c r="C68" s="102" t="s">
        <v>1182</v>
      </c>
      <c r="D68" s="103" t="s">
        <v>1183</v>
      </c>
      <c r="E68" s="103"/>
      <c r="F68" s="103"/>
      <c r="G68" s="104"/>
    </row>
    <row r="69" spans="3:7" s="1" customFormat="1">
      <c r="C69" s="102" t="s">
        <v>1184</v>
      </c>
      <c r="D69" s="103" t="s">
        <v>1185</v>
      </c>
      <c r="E69" s="103"/>
      <c r="F69" s="103"/>
      <c r="G69" s="104"/>
    </row>
    <row r="70" spans="3:7" s="1" customFormat="1">
      <c r="C70" s="102" t="s">
        <v>1186</v>
      </c>
      <c r="D70" s="103" t="s">
        <v>1187</v>
      </c>
      <c r="E70" s="103"/>
      <c r="F70" s="103"/>
      <c r="G70" s="104"/>
    </row>
    <row r="71" spans="3:7" s="1" customFormat="1">
      <c r="C71" s="102" t="s">
        <v>1188</v>
      </c>
      <c r="D71" s="103" t="s">
        <v>1189</v>
      </c>
      <c r="E71" s="103"/>
      <c r="F71" s="103"/>
      <c r="G71" s="104"/>
    </row>
    <row r="72" spans="3:7" s="1" customFormat="1">
      <c r="C72" s="102" t="s">
        <v>1190</v>
      </c>
      <c r="D72" s="103" t="s">
        <v>1191</v>
      </c>
      <c r="E72" s="103"/>
      <c r="F72" s="103"/>
      <c r="G72" s="104"/>
    </row>
    <row r="73" spans="3:7" s="1" customFormat="1">
      <c r="C73" s="102" t="s">
        <v>1192</v>
      </c>
      <c r="D73" s="103" t="s">
        <v>1193</v>
      </c>
      <c r="E73" s="103"/>
      <c r="F73" s="103"/>
      <c r="G73" s="104"/>
    </row>
    <row r="74" spans="3:7" s="1" customFormat="1">
      <c r="C74" s="102" t="s">
        <v>1194</v>
      </c>
      <c r="D74" s="103" t="s">
        <v>1195</v>
      </c>
      <c r="E74" s="103"/>
      <c r="F74" s="103"/>
      <c r="G74" s="104"/>
    </row>
    <row r="75" spans="3:7" s="1" customFormat="1">
      <c r="C75" s="102" t="s">
        <v>1196</v>
      </c>
      <c r="D75" s="103" t="s">
        <v>1197</v>
      </c>
      <c r="E75" s="103"/>
      <c r="F75" s="103"/>
      <c r="G75" s="104"/>
    </row>
    <row r="76" spans="3:7" s="1" customFormat="1">
      <c r="C76" s="102" t="s">
        <v>1198</v>
      </c>
      <c r="D76" s="103" t="s">
        <v>1199</v>
      </c>
      <c r="E76" s="103"/>
      <c r="F76" s="103"/>
      <c r="G76" s="104"/>
    </row>
    <row r="77" spans="3:7" s="1" customFormat="1">
      <c r="C77" s="102" t="s">
        <v>1200</v>
      </c>
      <c r="D77" s="103" t="s">
        <v>1201</v>
      </c>
      <c r="E77" s="103"/>
      <c r="F77" s="103"/>
      <c r="G77" s="104"/>
    </row>
    <row r="78" spans="3:7" s="1" customFormat="1">
      <c r="C78" s="102" t="s">
        <v>1202</v>
      </c>
      <c r="D78" s="103" t="s">
        <v>1203</v>
      </c>
      <c r="E78" s="103"/>
      <c r="F78" s="103"/>
      <c r="G78" s="104"/>
    </row>
    <row r="79" spans="3:7" s="1" customFormat="1">
      <c r="C79" s="102" t="s">
        <v>1204</v>
      </c>
      <c r="D79" s="103" t="s">
        <v>1205</v>
      </c>
      <c r="E79" s="103"/>
      <c r="F79" s="103"/>
      <c r="G79" s="104"/>
    </row>
    <row r="80" spans="3:7" s="1" customFormat="1">
      <c r="C80" s="102" t="s">
        <v>1206</v>
      </c>
      <c r="D80" s="103" t="s">
        <v>1207</v>
      </c>
      <c r="E80" s="103"/>
      <c r="F80" s="103"/>
      <c r="G80" s="104"/>
    </row>
    <row r="81" spans="3:7" s="1" customFormat="1">
      <c r="C81" s="102" t="s">
        <v>1208</v>
      </c>
      <c r="D81" s="103" t="s">
        <v>1209</v>
      </c>
      <c r="E81" s="103"/>
      <c r="F81" s="103"/>
      <c r="G81" s="104"/>
    </row>
    <row r="82" spans="3:7" s="1" customFormat="1">
      <c r="C82" s="102" t="s">
        <v>1210</v>
      </c>
      <c r="D82" s="103" t="s">
        <v>1211</v>
      </c>
      <c r="E82" s="103"/>
      <c r="F82" s="103"/>
      <c r="G82" s="104"/>
    </row>
    <row r="83" spans="3:7" s="1" customFormat="1">
      <c r="C83" s="102" t="s">
        <v>1212</v>
      </c>
      <c r="D83" s="103" t="s">
        <v>1213</v>
      </c>
      <c r="E83" s="103"/>
      <c r="F83" s="103"/>
      <c r="G83" s="104"/>
    </row>
    <row r="84" spans="3:7" s="1" customFormat="1">
      <c r="C84" s="102" t="s">
        <v>1214</v>
      </c>
      <c r="D84" s="103" t="s">
        <v>1215</v>
      </c>
      <c r="E84" s="103"/>
      <c r="F84" s="103"/>
      <c r="G84" s="104"/>
    </row>
    <row r="85" spans="3:7" s="1" customFormat="1">
      <c r="C85" s="102" t="s">
        <v>1216</v>
      </c>
      <c r="D85" s="103" t="s">
        <v>1217</v>
      </c>
      <c r="E85" s="103"/>
      <c r="F85" s="103"/>
      <c r="G85" s="104"/>
    </row>
    <row r="86" spans="3:7" s="1" customFormat="1">
      <c r="C86" s="102" t="s">
        <v>1218</v>
      </c>
      <c r="D86" s="103" t="s">
        <v>1219</v>
      </c>
      <c r="E86" s="103"/>
      <c r="F86" s="103"/>
      <c r="G86" s="104"/>
    </row>
    <row r="87" spans="3:7" s="1" customFormat="1">
      <c r="C87" s="102" t="s">
        <v>1220</v>
      </c>
      <c r="D87" s="103" t="s">
        <v>1221</v>
      </c>
      <c r="E87" s="103"/>
      <c r="F87" s="103"/>
      <c r="G87" s="104"/>
    </row>
    <row r="88" spans="3:7" s="1" customFormat="1">
      <c r="C88" s="102" t="s">
        <v>1222</v>
      </c>
      <c r="D88" s="103" t="s">
        <v>1223</v>
      </c>
      <c r="E88" s="103"/>
      <c r="F88" s="103"/>
      <c r="G88" s="104"/>
    </row>
    <row r="89" spans="3:7" s="1" customFormat="1">
      <c r="C89" s="102" t="s">
        <v>1224</v>
      </c>
      <c r="D89" s="103" t="s">
        <v>1225</v>
      </c>
      <c r="E89" s="103"/>
      <c r="F89" s="103"/>
      <c r="G89" s="104"/>
    </row>
    <row r="90" spans="3:7" s="1" customFormat="1">
      <c r="C90" s="102" t="s">
        <v>1226</v>
      </c>
      <c r="D90" s="103" t="s">
        <v>1227</v>
      </c>
      <c r="E90" s="103"/>
      <c r="F90" s="103"/>
      <c r="G90" s="104"/>
    </row>
    <row r="91" spans="3:7" s="1" customFormat="1">
      <c r="C91" s="102" t="s">
        <v>1228</v>
      </c>
      <c r="D91" s="103" t="s">
        <v>1229</v>
      </c>
      <c r="E91" s="103"/>
      <c r="F91" s="103"/>
      <c r="G91" s="104"/>
    </row>
    <row r="92" spans="3:7" s="1" customFormat="1" ht="13.8" thickBot="1">
      <c r="C92" s="106" t="s">
        <v>1230</v>
      </c>
      <c r="D92" s="107"/>
      <c r="E92" s="107"/>
      <c r="F92" s="107"/>
      <c r="G92" s="108"/>
    </row>
    <row r="93" spans="3:7" s="1" customFormat="1"/>
    <row r="94" spans="3:7" s="1" customFormat="1"/>
    <row r="95" spans="3:7" s="1" customFormat="1"/>
    <row r="96" spans="3:7" s="1" customFormat="1" ht="27" thickBot="1">
      <c r="C96" s="109" t="s">
        <v>1231</v>
      </c>
      <c r="D96" s="110" t="s">
        <v>1232</v>
      </c>
    </row>
    <row r="97" spans="3:4" s="1" customFormat="1">
      <c r="C97" s="111">
        <v>0</v>
      </c>
      <c r="D97" s="112">
        <v>0</v>
      </c>
    </row>
    <row r="98" spans="3:4" s="1" customFormat="1">
      <c r="C98" s="113">
        <v>0.5</v>
      </c>
      <c r="D98" s="114">
        <v>0.5</v>
      </c>
    </row>
    <row r="99" spans="3:4" s="1" customFormat="1">
      <c r="C99" s="113">
        <v>1</v>
      </c>
      <c r="D99" s="114">
        <v>1</v>
      </c>
    </row>
    <row r="100" spans="3:4" s="1" customFormat="1">
      <c r="C100" s="113">
        <v>2</v>
      </c>
      <c r="D100" s="114">
        <v>2</v>
      </c>
    </row>
    <row r="101" spans="3:4" s="1" customFormat="1">
      <c r="C101" s="113">
        <v>3</v>
      </c>
      <c r="D101" s="114">
        <v>3</v>
      </c>
    </row>
    <row r="102" spans="3:4" s="1" customFormat="1">
      <c r="C102" s="113">
        <v>5</v>
      </c>
      <c r="D102" s="114">
        <v>5</v>
      </c>
    </row>
    <row r="103" spans="3:4" s="1" customFormat="1">
      <c r="C103" s="113">
        <v>8</v>
      </c>
      <c r="D103" s="114">
        <v>8</v>
      </c>
    </row>
    <row r="104" spans="3:4" s="1" customFormat="1">
      <c r="C104" s="113">
        <v>13</v>
      </c>
      <c r="D104" s="114">
        <v>13</v>
      </c>
    </row>
    <row r="105" spans="3:4" s="1" customFormat="1">
      <c r="C105" s="113">
        <v>21</v>
      </c>
      <c r="D105" s="114">
        <v>21</v>
      </c>
    </row>
    <row r="106" spans="3:4" s="1" customFormat="1">
      <c r="C106" s="113">
        <v>34</v>
      </c>
      <c r="D106" s="114">
        <v>34</v>
      </c>
    </row>
    <row r="107" spans="3:4" s="1" customFormat="1" ht="13.8" thickBot="1">
      <c r="C107" s="115"/>
      <c r="D107" s="116"/>
    </row>
    <row r="108" spans="3:4" s="1" customFormat="1"/>
    <row r="109" spans="3:4" s="1" customFormat="1"/>
    <row r="110" spans="3:4" s="1" customFormat="1"/>
    <row r="111" spans="3:4" s="1" customFormat="1"/>
    <row r="112" spans="3:4" s="1" customFormat="1"/>
    <row r="113" spans="2:10" s="1" customFormat="1"/>
    <row r="114" spans="2:10" s="1" customFormat="1" ht="45.75" customHeight="1">
      <c r="B114" s="220" t="s">
        <v>1233</v>
      </c>
      <c r="C114" s="220"/>
      <c r="D114" s="220"/>
      <c r="E114" s="220"/>
      <c r="F114" s="220"/>
      <c r="G114" s="220"/>
      <c r="H114" s="220"/>
      <c r="I114" s="220"/>
      <c r="J114" s="220"/>
    </row>
    <row r="115" spans="2:10" s="1" customFormat="1">
      <c r="F115" s="117" t="s">
        <v>1234</v>
      </c>
    </row>
    <row r="116" spans="2:10" s="1" customFormat="1" ht="13.8" thickBot="1">
      <c r="C116" s="118" t="s">
        <v>1235</v>
      </c>
      <c r="D116" s="119" t="s">
        <v>1236</v>
      </c>
      <c r="F116" s="120" t="s">
        <v>1237</v>
      </c>
      <c r="G116" s="120" t="s">
        <v>1238</v>
      </c>
      <c r="H116" s="120" t="s">
        <v>1239</v>
      </c>
      <c r="I116" s="120" t="s">
        <v>1240</v>
      </c>
    </row>
    <row r="117" spans="2:10" s="1" customFormat="1" ht="39.6">
      <c r="B117" s="121"/>
      <c r="C117" s="122" t="s">
        <v>23</v>
      </c>
      <c r="D117" s="123" t="s">
        <v>1241</v>
      </c>
      <c r="F117" s="124"/>
      <c r="G117" s="125"/>
      <c r="H117" s="126"/>
      <c r="I117" s="127"/>
    </row>
    <row r="118" spans="2:10" s="1" customFormat="1" ht="39.6">
      <c r="B118" s="128"/>
      <c r="C118" s="129" t="s">
        <v>45</v>
      </c>
      <c r="D118" s="123" t="s">
        <v>1242</v>
      </c>
      <c r="F118" s="130"/>
      <c r="G118" s="131"/>
      <c r="H118" s="132"/>
      <c r="I118" s="133"/>
    </row>
    <row r="119" spans="2:10" s="1" customFormat="1" ht="52.8">
      <c r="B119" s="128"/>
      <c r="C119" s="134" t="s">
        <v>30</v>
      </c>
      <c r="D119" s="123" t="s">
        <v>1243</v>
      </c>
      <c r="E119" s="4" t="s">
        <v>1244</v>
      </c>
      <c r="F119" s="135"/>
      <c r="G119" s="136"/>
      <c r="H119" s="137"/>
      <c r="I119" s="138"/>
    </row>
    <row r="120" spans="2:10" s="1" customFormat="1" ht="52.8">
      <c r="B120" s="128" t="s">
        <v>1245</v>
      </c>
      <c r="C120" s="139" t="s">
        <v>86</v>
      </c>
      <c r="D120" s="140" t="s">
        <v>1246</v>
      </c>
      <c r="E120" s="141" t="s">
        <v>1247</v>
      </c>
      <c r="F120" s="142"/>
      <c r="G120" s="143"/>
      <c r="H120" s="144"/>
      <c r="I120" s="145"/>
    </row>
    <row r="121" spans="2:10" s="1" customFormat="1" ht="26.4">
      <c r="B121" s="128"/>
      <c r="C121" s="146" t="s">
        <v>57</v>
      </c>
      <c r="D121" s="123" t="s">
        <v>1248</v>
      </c>
      <c r="F121" s="147"/>
      <c r="G121" s="148"/>
      <c r="H121" s="149"/>
      <c r="I121" s="150"/>
    </row>
    <row r="122" spans="2:10" s="1" customFormat="1">
      <c r="B122" s="128"/>
      <c r="C122" s="151" t="s">
        <v>59</v>
      </c>
      <c r="D122" s="123" t="s">
        <v>1249</v>
      </c>
      <c r="F122" s="151"/>
      <c r="G122" s="152"/>
      <c r="H122" s="153"/>
      <c r="I122" s="154"/>
    </row>
    <row r="123" spans="2:10" s="1" customFormat="1">
      <c r="B123" s="128"/>
      <c r="C123" s="155" t="s">
        <v>1250</v>
      </c>
      <c r="D123" s="123" t="s">
        <v>1250</v>
      </c>
      <c r="F123" s="155"/>
      <c r="G123" s="156"/>
      <c r="H123" s="157"/>
      <c r="I123" s="158"/>
    </row>
    <row r="124" spans="2:10" s="1" customFormat="1" ht="13.8" thickBot="1">
      <c r="B124" s="128"/>
      <c r="C124" s="159"/>
      <c r="D124" s="123"/>
      <c r="F124" s="160"/>
      <c r="G124" s="160"/>
      <c r="H124" s="160"/>
      <c r="I124" s="160"/>
    </row>
    <row r="125" spans="2:10" s="1" customFormat="1"/>
    <row r="126" spans="2:10" s="1" customFormat="1"/>
    <row r="127" spans="2:10" s="1" customFormat="1"/>
    <row r="128" spans="2:10" s="1" customFormat="1" ht="47.25" customHeight="1">
      <c r="C128" s="223" t="s">
        <v>1251</v>
      </c>
      <c r="D128" s="224"/>
      <c r="E128" s="224"/>
      <c r="F128" s="224"/>
      <c r="G128" s="224"/>
      <c r="H128" s="224"/>
      <c r="I128" s="224"/>
      <c r="J128" s="225"/>
    </row>
    <row r="129" spans="2:10" s="1" customFormat="1" ht="16.5" customHeight="1" thickBot="1">
      <c r="C129" s="161" t="s">
        <v>1252</v>
      </c>
      <c r="D129" s="162"/>
      <c r="E129" s="162"/>
      <c r="F129" s="162"/>
      <c r="G129" s="162"/>
      <c r="H129" s="162"/>
      <c r="I129" s="162"/>
      <c r="J129" s="163"/>
    </row>
    <row r="130" spans="2:10" s="1" customFormat="1">
      <c r="B130" s="164" t="s">
        <v>62</v>
      </c>
      <c r="C130" s="165" t="s">
        <v>62</v>
      </c>
      <c r="D130" s="166"/>
      <c r="E130" s="166"/>
      <c r="F130" s="166"/>
      <c r="G130" s="166"/>
      <c r="H130" s="166"/>
      <c r="I130" s="166"/>
      <c r="J130" s="114"/>
    </row>
    <row r="131" spans="2:10" s="1" customFormat="1">
      <c r="B131" s="164" t="s">
        <v>49</v>
      </c>
      <c r="C131" s="167" t="s">
        <v>49</v>
      </c>
      <c r="D131" s="166"/>
      <c r="E131" s="166"/>
      <c r="F131" s="166"/>
      <c r="G131" s="166"/>
      <c r="H131" s="166"/>
      <c r="I131" s="166"/>
      <c r="J131" s="114"/>
    </row>
    <row r="132" spans="2:10" s="1" customFormat="1">
      <c r="B132" s="164" t="s">
        <v>0</v>
      </c>
      <c r="C132" s="168" t="s">
        <v>0</v>
      </c>
      <c r="D132" s="166"/>
      <c r="E132" s="166"/>
      <c r="F132" s="166"/>
      <c r="G132" s="166"/>
      <c r="H132" s="166"/>
      <c r="I132" s="166"/>
      <c r="J132" s="114"/>
    </row>
    <row r="133" spans="2:10" s="1" customFormat="1">
      <c r="B133" s="164" t="s">
        <v>39</v>
      </c>
      <c r="C133" s="169" t="s">
        <v>39</v>
      </c>
      <c r="D133" s="166"/>
      <c r="E133" s="166"/>
      <c r="F133" s="166"/>
      <c r="G133" s="166"/>
      <c r="H133" s="166"/>
      <c r="I133" s="166"/>
      <c r="J133" s="114"/>
    </row>
    <row r="134" spans="2:10" s="1" customFormat="1">
      <c r="B134" s="164" t="s">
        <v>33</v>
      </c>
      <c r="C134" s="170" t="s">
        <v>33</v>
      </c>
      <c r="D134" s="166"/>
      <c r="E134" s="166"/>
      <c r="F134" s="166"/>
      <c r="G134" s="166"/>
      <c r="H134" s="166"/>
      <c r="I134" s="166"/>
      <c r="J134" s="114"/>
    </row>
    <row r="135" spans="2:10" s="1" customFormat="1">
      <c r="B135" s="164" t="s">
        <v>1253</v>
      </c>
      <c r="C135" s="171" t="s">
        <v>1253</v>
      </c>
      <c r="D135" s="166"/>
      <c r="E135" s="166"/>
      <c r="F135" s="166"/>
      <c r="G135" s="166"/>
      <c r="H135" s="166"/>
      <c r="I135" s="166"/>
      <c r="J135" s="114"/>
    </row>
    <row r="136" spans="2:10" s="1" customFormat="1">
      <c r="B136" s="164" t="s">
        <v>46</v>
      </c>
      <c r="C136" s="169" t="s">
        <v>46</v>
      </c>
      <c r="D136" s="166"/>
      <c r="E136" s="166"/>
      <c r="F136" s="166"/>
      <c r="G136" s="166"/>
      <c r="H136" s="166"/>
      <c r="I136" s="166"/>
      <c r="J136" s="114"/>
    </row>
    <row r="137" spans="2:10" s="1" customFormat="1">
      <c r="B137" s="164" t="s">
        <v>1254</v>
      </c>
      <c r="C137" s="172" t="s">
        <v>1254</v>
      </c>
      <c r="D137" s="166"/>
      <c r="E137" s="166"/>
      <c r="F137" s="166"/>
      <c r="G137" s="166"/>
      <c r="H137" s="166"/>
      <c r="I137" s="166"/>
      <c r="J137" s="114"/>
    </row>
    <row r="138" spans="2:10" s="1" customFormat="1" ht="13.8" thickBot="1">
      <c r="C138" s="173"/>
      <c r="D138" s="166"/>
      <c r="E138" s="166"/>
      <c r="F138" s="166"/>
      <c r="G138" s="166"/>
      <c r="H138" s="166"/>
      <c r="I138" s="166"/>
      <c r="J138" s="114"/>
    </row>
    <row r="139" spans="2:10" s="1" customFormat="1">
      <c r="C139" s="174"/>
      <c r="D139" s="175"/>
      <c r="E139" s="175"/>
      <c r="F139" s="175"/>
      <c r="G139" s="175"/>
      <c r="H139" s="175"/>
      <c r="I139" s="175"/>
      <c r="J139" s="116"/>
    </row>
    <row r="140" spans="2:10" s="1" customFormat="1" ht="13.8" thickBot="1"/>
    <row r="141" spans="2:10" s="1" customFormat="1" ht="14.4" thickTop="1" thickBot="1">
      <c r="C141" s="176"/>
      <c r="D141" s="177"/>
      <c r="E141" s="177"/>
      <c r="F141" s="178"/>
    </row>
    <row r="142" spans="2:10" s="1" customFormat="1" ht="13.8" thickBot="1">
      <c r="C142" s="179"/>
      <c r="D142" s="180" t="s">
        <v>1255</v>
      </c>
      <c r="E142" s="181">
        <v>12</v>
      </c>
      <c r="F142" s="182"/>
    </row>
    <row r="143" spans="2:10" s="1" customFormat="1" ht="13.8" thickBot="1">
      <c r="C143" s="179"/>
      <c r="D143" s="180" t="s">
        <v>1256</v>
      </c>
      <c r="E143" s="183">
        <v>150</v>
      </c>
      <c r="F143" s="182"/>
    </row>
    <row r="144" spans="2:10" s="1" customFormat="1">
      <c r="C144" s="179"/>
      <c r="D144" s="166"/>
      <c r="E144" s="166"/>
      <c r="F144" s="182"/>
    </row>
    <row r="145" spans="2:10" s="1" customFormat="1" ht="13.8" thickBot="1">
      <c r="C145" s="184"/>
      <c r="D145" s="185"/>
      <c r="E145" s="185"/>
      <c r="F145" s="186"/>
    </row>
    <row r="146" spans="2:10" s="1" customFormat="1" ht="13.8" thickTop="1"/>
    <row r="147" spans="2:10" s="1" customFormat="1"/>
    <row r="148" spans="2:10" s="1" customFormat="1"/>
    <row r="149" spans="2:10" s="1" customFormat="1" ht="13.8" thickBot="1">
      <c r="C149" s="187" t="s">
        <v>13</v>
      </c>
      <c r="D149" s="187"/>
    </row>
    <row r="150" spans="2:10" s="1" customFormat="1">
      <c r="C150" s="188" t="s">
        <v>32</v>
      </c>
    </row>
    <row r="151" spans="2:10" s="1" customFormat="1">
      <c r="C151" s="189" t="s">
        <v>1257</v>
      </c>
    </row>
    <row r="152" spans="2:10" s="1" customFormat="1">
      <c r="C152" s="190" t="s">
        <v>1258</v>
      </c>
    </row>
    <row r="153" spans="2:10" s="1" customFormat="1">
      <c r="C153" s="191" t="s">
        <v>1259</v>
      </c>
    </row>
    <row r="154" spans="2:10" s="1" customFormat="1" ht="13.8" thickBot="1">
      <c r="C154" s="192" t="s">
        <v>1260</v>
      </c>
    </row>
    <row r="155" spans="2:10" s="1" customFormat="1"/>
    <row r="156" spans="2:10" s="1" customFormat="1"/>
    <row r="157" spans="2:10" s="1" customFormat="1" ht="45.75" customHeight="1">
      <c r="B157" s="220" t="s">
        <v>1261</v>
      </c>
      <c r="C157" s="220"/>
      <c r="D157" s="220"/>
      <c r="E157" s="220"/>
      <c r="F157" s="220"/>
      <c r="G157" s="220"/>
      <c r="H157" s="220"/>
      <c r="I157" s="220"/>
      <c r="J157" s="220"/>
    </row>
    <row r="158" spans="2:10" s="1" customFormat="1" ht="13.8" thickBot="1">
      <c r="C158" s="187" t="s">
        <v>1262</v>
      </c>
    </row>
    <row r="159" spans="2:10" s="1" customFormat="1">
      <c r="C159" s="193" t="s">
        <v>1263</v>
      </c>
    </row>
    <row r="160" spans="2:10" s="1" customFormat="1">
      <c r="C160" s="194" t="s">
        <v>1264</v>
      </c>
    </row>
    <row r="161" spans="3:3" s="1" customFormat="1">
      <c r="C161" s="194" t="s">
        <v>1265</v>
      </c>
    </row>
    <row r="162" spans="3:3" s="1" customFormat="1">
      <c r="C162" s="194" t="s">
        <v>1266</v>
      </c>
    </row>
    <row r="163" spans="3:3" s="1" customFormat="1">
      <c r="C163" s="194" t="s">
        <v>1267</v>
      </c>
    </row>
    <row r="164" spans="3:3" s="1" customFormat="1">
      <c r="C164" s="194" t="s">
        <v>1268</v>
      </c>
    </row>
    <row r="165" spans="3:3" s="1" customFormat="1">
      <c r="C165" s="194" t="s">
        <v>1269</v>
      </c>
    </row>
    <row r="166" spans="3:3" s="1" customFormat="1">
      <c r="C166" s="194" t="s">
        <v>1270</v>
      </c>
    </row>
    <row r="167" spans="3:3" s="1" customFormat="1">
      <c r="C167" s="194" t="s">
        <v>1271</v>
      </c>
    </row>
    <row r="168" spans="3:3" s="1" customFormat="1">
      <c r="C168" s="194" t="s">
        <v>1272</v>
      </c>
    </row>
    <row r="169" spans="3:3" s="1" customFormat="1" ht="13.8" thickBot="1">
      <c r="C169" s="195" t="s">
        <v>1273</v>
      </c>
    </row>
    <row r="170" spans="3:3" s="1" customFormat="1"/>
    <row r="171" spans="3:3" s="1" customFormat="1"/>
    <row r="172" spans="3:3" s="1" customFormat="1"/>
    <row r="173" spans="3:3" s="1" customFormat="1"/>
    <row r="174" spans="3:3" s="1" customFormat="1"/>
    <row r="175" spans="3:3" s="1" customFormat="1"/>
    <row r="176" spans="3:3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</sheetData>
  <sheetProtection formatCells="0" formatColumns="0" formatRows="0" insertColumns="0" insertRows="0" insertHyperlinks="0" deleteColumns="0" deleteRows="0" sort="0" autoFilter="0" pivotTables="0"/>
  <autoFilter ref="C24:D54">
    <sortState ref="C3:D32">
      <sortCondition ref="C2"/>
    </sortState>
  </autoFilter>
  <mergeCells count="6">
    <mergeCell ref="B157:J157"/>
    <mergeCell ref="B2:F2"/>
    <mergeCell ref="D20:D21"/>
    <mergeCell ref="E20:E21"/>
    <mergeCell ref="B114:J114"/>
    <mergeCell ref="C128:J128"/>
  </mergeCells>
  <phoneticPr fontId="26" type="noConversion"/>
  <conditionalFormatting sqref="D97:D107">
    <cfRule type="dataBar" priority="2">
      <dataBar showValue="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{4E2CDBAE-ED86-4BA7-805A-7BD875E0C5C7}</x14:id>
        </ext>
      </extLst>
    </cfRule>
  </conditionalFormatting>
  <conditionalFormatting sqref="E151:E153">
    <cfRule type="iconSet" priority="1">
      <iconSet showValue="0">
        <cfvo type="percent" val="0"/>
        <cfvo type="num" val="0"/>
        <cfvo type="num" val="1"/>
      </iconSet>
    </cfRule>
  </conditionalFormatting>
  <dataValidations count="3">
    <dataValidation type="list" allowBlank="1" showInputMessage="1" showErrorMessage="1" sqref="B9 B20">
      <formula1>"Enabled,Disabled"</formula1>
    </dataValidation>
    <dataValidation type="whole" showInputMessage="1" showErrorMessage="1" sqref="E142">
      <formula1>12</formula1>
      <formula2>1048575</formula2>
    </dataValidation>
    <dataValidation type="whole" showInputMessage="1" showErrorMessage="1" sqref="E143">
      <formula1>11</formula1>
      <formula2>1048575</formula2>
    </dataValidation>
  </dataValidations>
  <hyperlinks>
    <hyperlink ref="E25" r:id="rId1"/>
    <hyperlink ref="F25" r:id="rId2"/>
    <hyperlink ref="C13" r:id="rId3"/>
    <hyperlink ref="D13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2CDBAE-ED86-4BA7-805A-7BD875E0C5C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D97:D107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72</vt:i4>
      </vt:variant>
    </vt:vector>
  </HeadingPairs>
  <TitlesOfParts>
    <vt:vector size="75" baseType="lpstr">
      <vt:lpstr>StoryMapping</vt:lpstr>
      <vt:lpstr>ReleaseProgress</vt:lpstr>
      <vt:lpstr>Setting</vt:lpstr>
      <vt:lpstr>_StatusFlags</vt:lpstr>
      <vt:lpstr>Applied</vt:lpstr>
      <vt:lpstr>Backlog</vt:lpstr>
      <vt:lpstr>Canceled</vt:lpstr>
      <vt:lpstr>CaptionsBarForFilter</vt:lpstr>
      <vt:lpstr>CellOfCurrentSprint</vt:lpstr>
      <vt:lpstr>Closed</vt:lpstr>
      <vt:lpstr>ComputedSprintsList</vt:lpstr>
      <vt:lpstr>ComputedSprintsListWithCaption</vt:lpstr>
      <vt:lpstr>ContactColumn</vt:lpstr>
      <vt:lpstr>DATA_LEFT</vt:lpstr>
      <vt:lpstr>DATA_MATRIX</vt:lpstr>
      <vt:lpstr>DATA_MATRIX_WITH_REF</vt:lpstr>
      <vt:lpstr>DATA_RIGHT</vt:lpstr>
      <vt:lpstr>DataSheetName</vt:lpstr>
      <vt:lpstr>dateReviewedColumn</vt:lpstr>
      <vt:lpstr>Deployment_Story</vt:lpstr>
      <vt:lpstr>DeploymentStory</vt:lpstr>
      <vt:lpstr>DescriptionColumn</vt:lpstr>
      <vt:lpstr>DisplayEmail</vt:lpstr>
      <vt:lpstr>EmailBody</vt:lpstr>
      <vt:lpstr>EmailRecipientsCc</vt:lpstr>
      <vt:lpstr>EmailRecipientsTo</vt:lpstr>
      <vt:lpstr>EmailSubject</vt:lpstr>
      <vt:lpstr>Feature_2</vt:lpstr>
      <vt:lpstr>FeatureColumn</vt:lpstr>
      <vt:lpstr>FeaturesProjectsLookup</vt:lpstr>
      <vt:lpstr>In_progress</vt:lpstr>
      <vt:lpstr>LB_PRJ_NAMES</vt:lpstr>
      <vt:lpstr>LB_PROJECTS</vt:lpstr>
      <vt:lpstr>LogColumn</vt:lpstr>
      <vt:lpstr>LoggingFlag</vt:lpstr>
      <vt:lpstr>N_A</vt:lpstr>
      <vt:lpstr>Not_started</vt:lpstr>
      <vt:lpstr>PARAM_FIBONACCI</vt:lpstr>
      <vt:lpstr>PointsColumn</vt:lpstr>
      <vt:lpstr>PointsMinMax</vt:lpstr>
      <vt:lpstr>StoryMapping!Print_Area</vt:lpstr>
      <vt:lpstr>PRIORITY_VAL</vt:lpstr>
      <vt:lpstr>RefColumns</vt:lpstr>
      <vt:lpstr>RefColumnsWithCaption</vt:lpstr>
      <vt:lpstr>ReleaseFileNameFormat</vt:lpstr>
      <vt:lpstr>ReleaseFileNamePrefix</vt:lpstr>
      <vt:lpstr>RowBegin</vt:lpstr>
      <vt:lpstr>RowEnd</vt:lpstr>
      <vt:lpstr>SPPT_TPL_NAME</vt:lpstr>
      <vt:lpstr>StartedWeek</vt:lpstr>
      <vt:lpstr>stat</vt:lpstr>
      <vt:lpstr>StatusColumn</vt:lpstr>
      <vt:lpstr>StatusFilter</vt:lpstr>
      <vt:lpstr>StoriesFlag</vt:lpstr>
      <vt:lpstr>Suspended</vt:lpstr>
      <vt:lpstr>TargetDateColumn</vt:lpstr>
      <vt:lpstr>TargetWeekColumn</vt:lpstr>
      <vt:lpstr>TASK_TYPES</vt:lpstr>
      <vt:lpstr>TasksbookEmailBody</vt:lpstr>
      <vt:lpstr>TasksColumn</vt:lpstr>
      <vt:lpstr>transfertDataCaption</vt:lpstr>
      <vt:lpstr>transfertDataRaw</vt:lpstr>
      <vt:lpstr>transfertDataTitleCurrentSprint</vt:lpstr>
      <vt:lpstr>transfertDataTitleProgress</vt:lpstr>
      <vt:lpstr>transfertDataTitles</vt:lpstr>
      <vt:lpstr>transfertSettingDataRowBegin</vt:lpstr>
      <vt:lpstr>transfertSettingDataRowEnd</vt:lpstr>
      <vt:lpstr>transfertSettingDataSheetName</vt:lpstr>
      <vt:lpstr>transfertSettingFeatures</vt:lpstr>
      <vt:lpstr>transfertSettingFibonacci</vt:lpstr>
      <vt:lpstr>transfertSettingPriority</vt:lpstr>
      <vt:lpstr>transfertSettingSprint</vt:lpstr>
      <vt:lpstr>transfertSettingStatus</vt:lpstr>
      <vt:lpstr>TYPE_ALL</vt:lpstr>
      <vt:lpstr>TypeColumn</vt:lpstr>
    </vt:vector>
  </TitlesOfParts>
  <Company>Atos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AFIF, HASSAN</dc:creator>
  <cp:lastModifiedBy>HP</cp:lastModifiedBy>
  <dcterms:created xsi:type="dcterms:W3CDTF">2017-07-16T04:51:53Z</dcterms:created>
  <dcterms:modified xsi:type="dcterms:W3CDTF">2021-05-03T08:14:45Z</dcterms:modified>
</cp:coreProperties>
</file>