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 files\PGsem2\BR Sample Survey\Presentation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1" l="1"/>
  <c r="P49" i="1" l="1"/>
  <c r="O49" i="1"/>
  <c r="M48" i="1"/>
  <c r="M45" i="1"/>
  <c r="M46" i="1"/>
  <c r="M47" i="1"/>
  <c r="M4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M38" i="1"/>
  <c r="O13" i="1"/>
  <c r="K22" i="1"/>
  <c r="P12" i="1"/>
  <c r="Q12" i="1" s="1"/>
  <c r="P11" i="1"/>
  <c r="Q11" i="1" s="1"/>
  <c r="P10" i="1"/>
  <c r="Q10" i="1" s="1"/>
  <c r="P9" i="1"/>
  <c r="Q9" i="1" s="1"/>
  <c r="P8" i="1"/>
  <c r="Q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5" i="1"/>
  <c r="L9" i="1"/>
  <c r="M9" i="1" s="1"/>
  <c r="L10" i="1"/>
  <c r="M10" i="1" s="1"/>
  <c r="L11" i="1"/>
  <c r="M11" i="1" s="1"/>
  <c r="L12" i="1"/>
  <c r="M12" i="1" s="1"/>
  <c r="L8" i="1"/>
  <c r="M8" i="1" s="1"/>
  <c r="C25" i="1"/>
  <c r="E25" i="1"/>
  <c r="F25" i="1" l="1"/>
  <c r="Q13" i="1"/>
  <c r="K24" i="1" s="1"/>
  <c r="K28" i="1" s="1"/>
  <c r="K26" i="1" l="1"/>
</calcChain>
</file>

<file path=xl/sharedStrings.xml><?xml version="1.0" encoding="utf-8"?>
<sst xmlns="http://schemas.openxmlformats.org/spreadsheetml/2006/main" count="67" uniqueCount="43">
  <si>
    <t>Sl No.</t>
  </si>
  <si>
    <t>Total</t>
  </si>
  <si>
    <t>Decision</t>
  </si>
  <si>
    <t>X_i</t>
  </si>
  <si>
    <t>Accept</t>
  </si>
  <si>
    <t>Decision on i</t>
  </si>
  <si>
    <t>Family size (x_j)</t>
  </si>
  <si>
    <t>R_i + 1</t>
  </si>
  <si>
    <t>2-digit Random No. (R_i)</t>
  </si>
  <si>
    <t>(R_i + 1)(Mod 20)</t>
  </si>
  <si>
    <t>Daily expenditure(Y_s)</t>
  </si>
  <si>
    <t>R=Y_i/X_i</t>
  </si>
  <si>
    <t>P(s)</t>
  </si>
  <si>
    <t>E(R_s)=R</t>
  </si>
  <si>
    <t>X*E(R_s)</t>
  </si>
  <si>
    <t>Y_i</t>
  </si>
  <si>
    <t>R_i</t>
  </si>
  <si>
    <t>for this sample</t>
  </si>
  <si>
    <t>N</t>
  </si>
  <si>
    <t>Our random sample R from 1 to 35 is 17</t>
  </si>
  <si>
    <t>So, as 17(=R)&lt;27(=sum x_i).</t>
  </si>
  <si>
    <t>So our sample is accepted under lahiri method.</t>
  </si>
  <si>
    <t>D B Lahiri</t>
  </si>
  <si>
    <t>Midzuno's Scheme</t>
  </si>
  <si>
    <t>Mod 115</t>
  </si>
  <si>
    <t>Cumulative x_j</t>
  </si>
  <si>
    <t>4 digit Random Sample</t>
  </si>
  <si>
    <t>2 digit Random Sample</t>
  </si>
  <si>
    <t>Mod 19</t>
  </si>
  <si>
    <t>Reject</t>
  </si>
  <si>
    <t>P'(s)</t>
  </si>
  <si>
    <t>M=sum(x_j)</t>
  </si>
  <si>
    <t>Following data relate to family size and daily expenditure on food items of 20 families of a locality.</t>
  </si>
  <si>
    <t>Draw 5 families by probability proportional to aggregative size (PPAS) sampling from the locality.</t>
  </si>
  <si>
    <t>Sum of n=5 largest x_j values</t>
  </si>
  <si>
    <t>No. of x_j values</t>
  </si>
  <si>
    <t>By PPS</t>
  </si>
  <si>
    <t>By SRSWOR</t>
  </si>
  <si>
    <t>For SRS sampling, we will not use sl. No. 8 since it has already appeared in the PPS sample.</t>
  </si>
  <si>
    <t>So, if the random sample turns out to be greater than or equal to 8, then we choose the next sl no.</t>
  </si>
  <si>
    <t>Chosen Sl. No.</t>
  </si>
  <si>
    <t xml:space="preserve">Here, we select 4 digit random numbers. We shall reject 9890-9999. Rejection percentage : 1.09 </t>
  </si>
  <si>
    <t xml:space="preserve">Here, we select 2 digit random numbers. We shall reject nothing. Rejection percentage 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</si>
</sst>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/>
    <xf numFmtId="0" fontId="1" fillId="0" borderId="19" xfId="0" applyFont="1" applyBorder="1" applyAlignment="1">
      <alignment horizontal="center"/>
    </xf>
    <xf numFmtId="0" fontId="3" fillId="0" borderId="0" xfId="0" applyFont="1"/>
    <xf numFmtId="0" fontId="1" fillId="0" borderId="3" xfId="0" applyFont="1" applyFill="1" applyBorder="1" applyAlignment="1">
      <alignment horizontal="center"/>
    </xf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0" xfId="0" applyFont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0" borderId="15" xfId="0" applyBorder="1" applyAlignment="1">
      <alignment horizontal="left"/>
    </xf>
    <xf numFmtId="0" fontId="0" fillId="0" borderId="33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E29" zoomScale="85" zoomScaleNormal="85" workbookViewId="0">
      <selection activeCell="K15" sqref="K15"/>
    </sheetView>
  </sheetViews>
  <sheetFormatPr defaultRowHeight="15" x14ac:dyDescent="0.25"/>
  <cols>
    <col min="3" max="4" width="14.28515625" customWidth="1"/>
    <col min="5" max="5" width="25.28515625" customWidth="1"/>
    <col min="6" max="8" width="17.7109375" customWidth="1"/>
    <col min="9" max="9" width="11.42578125" customWidth="1"/>
    <col min="10" max="10" width="23.5703125" customWidth="1"/>
    <col min="11" max="11" width="16" customWidth="1"/>
    <col min="13" max="13" width="22" customWidth="1"/>
    <col min="14" max="14" width="24.42578125" customWidth="1"/>
    <col min="15" max="15" width="10.42578125" customWidth="1"/>
  </cols>
  <sheetData>
    <row r="1" spans="1:17" ht="17.25" x14ac:dyDescent="0.3">
      <c r="A1" s="42" t="s">
        <v>32</v>
      </c>
      <c r="B1" s="42"/>
      <c r="C1" s="42"/>
      <c r="D1" s="42"/>
      <c r="E1" s="42"/>
      <c r="F1" s="42"/>
      <c r="G1" s="42"/>
    </row>
    <row r="2" spans="1:17" ht="17.25" x14ac:dyDescent="0.3">
      <c r="A2" s="42" t="s">
        <v>33</v>
      </c>
      <c r="B2" s="42"/>
      <c r="C2" s="42"/>
      <c r="D2" s="42"/>
      <c r="E2" s="42"/>
      <c r="F2" s="42"/>
      <c r="G2" s="42"/>
    </row>
    <row r="3" spans="1:17" ht="16.5" thickBot="1" x14ac:dyDescent="0.3">
      <c r="J3" s="29" t="s">
        <v>22</v>
      </c>
    </row>
    <row r="4" spans="1:17" ht="15.75" thickBot="1" x14ac:dyDescent="0.3">
      <c r="B4" s="17" t="s">
        <v>0</v>
      </c>
      <c r="C4" s="18" t="s">
        <v>6</v>
      </c>
      <c r="D4" s="28" t="s">
        <v>25</v>
      </c>
      <c r="E4" s="28" t="s">
        <v>10</v>
      </c>
      <c r="F4" s="16" t="s">
        <v>11</v>
      </c>
      <c r="G4" s="24"/>
      <c r="H4" s="24"/>
    </row>
    <row r="5" spans="1:17" ht="15.75" thickBot="1" x14ac:dyDescent="0.3">
      <c r="B5" s="11">
        <v>1</v>
      </c>
      <c r="C5" s="12">
        <v>6</v>
      </c>
      <c r="D5" s="21">
        <f>C5</f>
        <v>6</v>
      </c>
      <c r="E5" s="21">
        <v>1.78</v>
      </c>
      <c r="F5" s="7">
        <f>E5/C5</f>
        <v>0.29666666666666669</v>
      </c>
      <c r="G5" s="2"/>
      <c r="H5" s="2"/>
      <c r="I5" t="s">
        <v>37</v>
      </c>
      <c r="J5" s="49" t="s">
        <v>42</v>
      </c>
      <c r="K5" s="49"/>
      <c r="L5" s="49"/>
      <c r="M5" s="49"/>
      <c r="N5" s="49"/>
    </row>
    <row r="6" spans="1:17" x14ac:dyDescent="0.25">
      <c r="B6" s="6">
        <v>2</v>
      </c>
      <c r="C6" s="3">
        <v>4</v>
      </c>
      <c r="D6" s="22">
        <f>C6+D5</f>
        <v>10</v>
      </c>
      <c r="E6" s="22">
        <v>1.2</v>
      </c>
      <c r="F6" s="7">
        <f t="shared" ref="F6:F24" si="0">E6/C6</f>
        <v>0.3</v>
      </c>
      <c r="G6" s="2"/>
      <c r="H6" s="2"/>
      <c r="J6" s="36" t="s">
        <v>8</v>
      </c>
      <c r="K6" s="38" t="s">
        <v>2</v>
      </c>
      <c r="L6" s="40" t="s">
        <v>7</v>
      </c>
      <c r="M6" s="36" t="s">
        <v>9</v>
      </c>
      <c r="N6" s="36" t="s">
        <v>5</v>
      </c>
      <c r="O6" s="40" t="s">
        <v>3</v>
      </c>
      <c r="P6" s="32" t="s">
        <v>15</v>
      </c>
      <c r="Q6" s="34" t="s">
        <v>16</v>
      </c>
    </row>
    <row r="7" spans="1:17" ht="15.75" thickBot="1" x14ac:dyDescent="0.3">
      <c r="B7" s="6">
        <v>3</v>
      </c>
      <c r="C7" s="3">
        <v>7</v>
      </c>
      <c r="D7" s="22">
        <f t="shared" ref="D7:D24" si="1">C7+D6</f>
        <v>17</v>
      </c>
      <c r="E7" s="22">
        <v>3.08</v>
      </c>
      <c r="F7" s="7">
        <f t="shared" si="0"/>
        <v>0.44</v>
      </c>
      <c r="G7" s="2"/>
      <c r="H7" s="2"/>
      <c r="J7" s="37"/>
      <c r="K7" s="39"/>
      <c r="L7" s="41"/>
      <c r="M7" s="37"/>
      <c r="N7" s="37"/>
      <c r="O7" s="41"/>
      <c r="P7" s="33"/>
      <c r="Q7" s="35"/>
    </row>
    <row r="8" spans="1:17" x14ac:dyDescent="0.25">
      <c r="B8" s="6">
        <v>4</v>
      </c>
      <c r="C8" s="3">
        <v>6</v>
      </c>
      <c r="D8" s="22">
        <f t="shared" si="1"/>
        <v>23</v>
      </c>
      <c r="E8" s="22">
        <v>2.65</v>
      </c>
      <c r="F8" s="7">
        <f t="shared" si="0"/>
        <v>0.44166666666666665</v>
      </c>
      <c r="G8" s="2"/>
      <c r="H8" s="2"/>
      <c r="J8" s="20">
        <v>33</v>
      </c>
      <c r="K8" s="3" t="s">
        <v>4</v>
      </c>
      <c r="L8" s="3">
        <f>J8+1</f>
        <v>34</v>
      </c>
      <c r="M8" s="3">
        <f>MOD(L8,20)</f>
        <v>14</v>
      </c>
      <c r="N8" s="3" t="s">
        <v>4</v>
      </c>
      <c r="O8" s="3">
        <v>9</v>
      </c>
      <c r="P8" s="27">
        <f>E18</f>
        <v>2.99</v>
      </c>
      <c r="Q8" s="27">
        <f>P8/O8</f>
        <v>0.33222222222222225</v>
      </c>
    </row>
    <row r="9" spans="1:17" x14ac:dyDescent="0.25">
      <c r="B9" s="6">
        <v>5</v>
      </c>
      <c r="C9" s="3">
        <v>4</v>
      </c>
      <c r="D9" s="22">
        <f t="shared" si="1"/>
        <v>27</v>
      </c>
      <c r="E9" s="22">
        <v>1</v>
      </c>
      <c r="F9" s="7">
        <f t="shared" si="0"/>
        <v>0.25</v>
      </c>
      <c r="G9" s="2"/>
      <c r="H9" s="2"/>
      <c r="J9" s="20">
        <v>25</v>
      </c>
      <c r="K9" s="3" t="s">
        <v>4</v>
      </c>
      <c r="L9" s="3">
        <f t="shared" ref="L9:L12" si="2">J9+1</f>
        <v>26</v>
      </c>
      <c r="M9" s="3">
        <f t="shared" ref="M9:M12" si="3">MOD(L9,20)</f>
        <v>6</v>
      </c>
      <c r="N9" s="3" t="s">
        <v>4</v>
      </c>
      <c r="O9" s="3">
        <v>3</v>
      </c>
      <c r="P9" s="13">
        <f>E10</f>
        <v>2</v>
      </c>
      <c r="Q9" s="13">
        <f t="shared" ref="Q9:Q12" si="4">P9/O9</f>
        <v>0.66666666666666663</v>
      </c>
    </row>
    <row r="10" spans="1:17" x14ac:dyDescent="0.25">
      <c r="B10" s="6">
        <v>6</v>
      </c>
      <c r="C10" s="3">
        <v>3</v>
      </c>
      <c r="D10" s="22">
        <f t="shared" si="1"/>
        <v>30</v>
      </c>
      <c r="E10" s="22">
        <v>2</v>
      </c>
      <c r="F10" s="7">
        <f t="shared" si="0"/>
        <v>0.66666666666666663</v>
      </c>
      <c r="G10" s="2"/>
      <c r="H10" s="2"/>
      <c r="J10" s="20">
        <v>98</v>
      </c>
      <c r="K10" s="3" t="s">
        <v>4</v>
      </c>
      <c r="L10" s="3">
        <f t="shared" si="2"/>
        <v>99</v>
      </c>
      <c r="M10" s="3">
        <f t="shared" si="3"/>
        <v>19</v>
      </c>
      <c r="N10" s="3" t="s">
        <v>4</v>
      </c>
      <c r="O10" s="3">
        <v>4</v>
      </c>
      <c r="P10" s="13">
        <f>E23</f>
        <v>2.91</v>
      </c>
      <c r="Q10" s="13">
        <f t="shared" si="4"/>
        <v>0.72750000000000004</v>
      </c>
    </row>
    <row r="11" spans="1:17" x14ac:dyDescent="0.25">
      <c r="B11" s="6">
        <v>7</v>
      </c>
      <c r="C11" s="3">
        <v>7</v>
      </c>
      <c r="D11" s="22">
        <f t="shared" si="1"/>
        <v>37</v>
      </c>
      <c r="E11" s="22">
        <v>2.44</v>
      </c>
      <c r="F11" s="7">
        <f t="shared" si="0"/>
        <v>0.34857142857142859</v>
      </c>
      <c r="G11" s="2"/>
      <c r="H11" s="2"/>
      <c r="J11" s="20">
        <v>67</v>
      </c>
      <c r="K11" s="3" t="s">
        <v>4</v>
      </c>
      <c r="L11" s="3">
        <f t="shared" si="2"/>
        <v>68</v>
      </c>
      <c r="M11" s="3">
        <f t="shared" si="3"/>
        <v>8</v>
      </c>
      <c r="N11" s="3" t="s">
        <v>4</v>
      </c>
      <c r="O11" s="3">
        <v>7</v>
      </c>
      <c r="P11" s="13">
        <f>E12</f>
        <v>1.98</v>
      </c>
      <c r="Q11" s="13">
        <f t="shared" si="4"/>
        <v>0.28285714285714286</v>
      </c>
    </row>
    <row r="12" spans="1:17" x14ac:dyDescent="0.25">
      <c r="B12" s="6">
        <v>8</v>
      </c>
      <c r="C12" s="3">
        <v>5</v>
      </c>
      <c r="D12" s="22">
        <f t="shared" si="1"/>
        <v>42</v>
      </c>
      <c r="E12" s="22">
        <v>1.98</v>
      </c>
      <c r="F12" s="7">
        <f t="shared" si="0"/>
        <v>0.39600000000000002</v>
      </c>
      <c r="G12" s="2"/>
      <c r="H12" s="2"/>
      <c r="J12" s="20">
        <v>32</v>
      </c>
      <c r="K12" s="3" t="s">
        <v>4</v>
      </c>
      <c r="L12" s="3">
        <f t="shared" si="2"/>
        <v>33</v>
      </c>
      <c r="M12" s="3">
        <f t="shared" si="3"/>
        <v>13</v>
      </c>
      <c r="N12" s="3" t="s">
        <v>4</v>
      </c>
      <c r="O12" s="3">
        <v>4</v>
      </c>
      <c r="P12" s="13">
        <f>E17</f>
        <v>1.33</v>
      </c>
      <c r="Q12" s="13">
        <f t="shared" si="4"/>
        <v>0.33250000000000002</v>
      </c>
    </row>
    <row r="13" spans="1:17" ht="15.75" thickBot="1" x14ac:dyDescent="0.3">
      <c r="B13" s="6">
        <v>9</v>
      </c>
      <c r="C13" s="3">
        <v>5</v>
      </c>
      <c r="D13" s="22">
        <f t="shared" si="1"/>
        <v>47</v>
      </c>
      <c r="E13" s="22">
        <v>3.57</v>
      </c>
      <c r="F13" s="7">
        <f t="shared" si="0"/>
        <v>0.71399999999999997</v>
      </c>
      <c r="G13" s="2"/>
      <c r="H13" s="2"/>
      <c r="O13">
        <f>SUM(O8:O12)</f>
        <v>27</v>
      </c>
      <c r="Q13">
        <f>SUM(Q8:Q12)</f>
        <v>2.3417460317460317</v>
      </c>
    </row>
    <row r="14" spans="1:17" x14ac:dyDescent="0.25">
      <c r="B14" s="6">
        <v>10</v>
      </c>
      <c r="C14" s="3">
        <v>7</v>
      </c>
      <c r="D14" s="22">
        <f t="shared" si="1"/>
        <v>54</v>
      </c>
      <c r="E14" s="22">
        <v>3.94</v>
      </c>
      <c r="F14" s="7">
        <f t="shared" si="0"/>
        <v>0.56285714285714283</v>
      </c>
      <c r="G14" s="2"/>
      <c r="H14" s="2"/>
      <c r="J14" s="4" t="s">
        <v>18</v>
      </c>
      <c r="K14" s="5">
        <v>20</v>
      </c>
      <c r="L14" s="51" t="s">
        <v>35</v>
      </c>
      <c r="M14" s="52"/>
    </row>
    <row r="15" spans="1:17" x14ac:dyDescent="0.25">
      <c r="B15" s="6">
        <v>11</v>
      </c>
      <c r="C15" s="3">
        <v>6</v>
      </c>
      <c r="D15" s="22">
        <f t="shared" si="1"/>
        <v>60</v>
      </c>
      <c r="E15" s="22">
        <v>3.32</v>
      </c>
      <c r="F15" s="7">
        <f t="shared" si="0"/>
        <v>0.55333333333333334</v>
      </c>
      <c r="G15" s="2"/>
      <c r="H15" s="2"/>
      <c r="J15" s="25" t="s">
        <v>31</v>
      </c>
      <c r="K15" s="26">
        <v>35</v>
      </c>
      <c r="L15" s="51" t="s">
        <v>34</v>
      </c>
      <c r="M15" s="52"/>
    </row>
    <row r="16" spans="1:17" x14ac:dyDescent="0.25">
      <c r="B16" s="6">
        <v>12</v>
      </c>
      <c r="C16" s="3">
        <v>8</v>
      </c>
      <c r="D16" s="22">
        <f t="shared" si="1"/>
        <v>68</v>
      </c>
      <c r="E16" s="22">
        <v>5.38</v>
      </c>
      <c r="F16" s="7">
        <f t="shared" si="0"/>
        <v>0.67249999999999999</v>
      </c>
      <c r="G16" s="2"/>
      <c r="H16" s="2"/>
      <c r="J16" s="43" t="s">
        <v>19</v>
      </c>
      <c r="K16" s="44"/>
    </row>
    <row r="17" spans="2:12" x14ac:dyDescent="0.25">
      <c r="B17" s="6">
        <v>13</v>
      </c>
      <c r="C17" s="3">
        <v>4</v>
      </c>
      <c r="D17" s="22">
        <f t="shared" si="1"/>
        <v>72</v>
      </c>
      <c r="E17" s="22">
        <v>1.33</v>
      </c>
      <c r="F17" s="7">
        <f t="shared" si="0"/>
        <v>0.33250000000000002</v>
      </c>
      <c r="G17" s="2"/>
      <c r="H17" s="2"/>
      <c r="J17" s="47" t="s">
        <v>20</v>
      </c>
      <c r="K17" s="48"/>
    </row>
    <row r="18" spans="2:12" x14ac:dyDescent="0.25">
      <c r="B18" s="6">
        <v>14</v>
      </c>
      <c r="C18" s="3">
        <v>9</v>
      </c>
      <c r="D18" s="22">
        <f t="shared" si="1"/>
        <v>81</v>
      </c>
      <c r="E18" s="22">
        <v>2.99</v>
      </c>
      <c r="F18" s="7">
        <f t="shared" si="0"/>
        <v>0.33222222222222225</v>
      </c>
      <c r="G18" s="2"/>
      <c r="H18" s="2"/>
      <c r="J18" s="45" t="s">
        <v>21</v>
      </c>
      <c r="K18" s="46"/>
    </row>
    <row r="19" spans="2:12" x14ac:dyDescent="0.25">
      <c r="B19" s="6">
        <v>15</v>
      </c>
      <c r="C19" s="3">
        <v>7</v>
      </c>
      <c r="D19" s="22">
        <f t="shared" si="1"/>
        <v>88</v>
      </c>
      <c r="E19" s="22">
        <v>2.66</v>
      </c>
      <c r="F19" s="7">
        <f t="shared" si="0"/>
        <v>0.38</v>
      </c>
      <c r="G19" s="2"/>
      <c r="H19" s="2"/>
    </row>
    <row r="20" spans="2:12" x14ac:dyDescent="0.25">
      <c r="B20" s="6">
        <v>16</v>
      </c>
      <c r="C20" s="3">
        <v>4</v>
      </c>
      <c r="D20" s="22">
        <f t="shared" si="1"/>
        <v>92</v>
      </c>
      <c r="E20" s="22">
        <v>0.97</v>
      </c>
      <c r="F20" s="7">
        <f t="shared" si="0"/>
        <v>0.24249999999999999</v>
      </c>
      <c r="G20" s="2"/>
      <c r="H20" s="2"/>
    </row>
    <row r="21" spans="2:12" x14ac:dyDescent="0.25">
      <c r="B21" s="6">
        <v>17</v>
      </c>
      <c r="C21" s="3">
        <v>7</v>
      </c>
      <c r="D21" s="22">
        <f t="shared" si="1"/>
        <v>99</v>
      </c>
      <c r="E21" s="22">
        <v>5.59</v>
      </c>
      <c r="F21" s="7">
        <f t="shared" si="0"/>
        <v>0.7985714285714286</v>
      </c>
      <c r="G21" s="2"/>
      <c r="H21" s="2"/>
    </row>
    <row r="22" spans="2:12" x14ac:dyDescent="0.25">
      <c r="B22" s="6">
        <v>18</v>
      </c>
      <c r="C22" s="3">
        <v>5</v>
      </c>
      <c r="D22" s="22">
        <f t="shared" si="1"/>
        <v>104</v>
      </c>
      <c r="E22" s="22">
        <v>4</v>
      </c>
      <c r="F22" s="7">
        <f t="shared" si="0"/>
        <v>0.8</v>
      </c>
      <c r="G22" s="2"/>
      <c r="H22" s="2"/>
      <c r="J22" t="s">
        <v>12</v>
      </c>
      <c r="K22">
        <f>27/(3876*115)</f>
        <v>6.0573428456050611E-5</v>
      </c>
    </row>
    <row r="23" spans="2:12" x14ac:dyDescent="0.25">
      <c r="B23" s="6">
        <v>19</v>
      </c>
      <c r="C23" s="3">
        <v>4</v>
      </c>
      <c r="D23" s="22">
        <f t="shared" si="1"/>
        <v>108</v>
      </c>
      <c r="E23" s="22">
        <v>2.91</v>
      </c>
      <c r="F23" s="7">
        <f t="shared" si="0"/>
        <v>0.72750000000000004</v>
      </c>
      <c r="G23" s="2"/>
      <c r="H23" s="2"/>
    </row>
    <row r="24" spans="2:12" x14ac:dyDescent="0.25">
      <c r="B24" s="6">
        <v>20</v>
      </c>
      <c r="C24" s="3">
        <v>7</v>
      </c>
      <c r="D24" s="22">
        <f t="shared" si="1"/>
        <v>115</v>
      </c>
      <c r="E24" s="22">
        <v>5.73</v>
      </c>
      <c r="F24" s="7">
        <f t="shared" si="0"/>
        <v>0.81857142857142862</v>
      </c>
      <c r="G24" s="2"/>
      <c r="H24" s="2"/>
      <c r="J24" t="s">
        <v>13</v>
      </c>
      <c r="K24">
        <f>Q13*K22</f>
        <v>1.4184758571620867E-4</v>
      </c>
      <c r="L24" t="s">
        <v>17</v>
      </c>
    </row>
    <row r="25" spans="2:12" ht="15.75" thickBot="1" x14ac:dyDescent="0.3">
      <c r="B25" s="19" t="s">
        <v>1</v>
      </c>
      <c r="C25" s="9">
        <f>SUM(C5:C24)</f>
        <v>115</v>
      </c>
      <c r="D25" s="23"/>
      <c r="E25" s="23">
        <f>SUM(E5:E24)</f>
        <v>58.52000000000001</v>
      </c>
      <c r="F25" s="10">
        <f>SUM(F5:F24)</f>
        <v>10.074126984126986</v>
      </c>
      <c r="G25" s="2"/>
      <c r="H25" s="2"/>
    </row>
    <row r="26" spans="2:12" x14ac:dyDescent="0.25">
      <c r="B26" s="1"/>
      <c r="C26" s="1"/>
      <c r="D26" s="1"/>
      <c r="E26" s="1"/>
      <c r="F26" s="1"/>
      <c r="G26" s="1"/>
      <c r="H26" s="1"/>
      <c r="J26" t="s">
        <v>14</v>
      </c>
      <c r="K26">
        <f>K24*C25</f>
        <v>1.6312472357363998E-2</v>
      </c>
    </row>
    <row r="28" spans="2:12" x14ac:dyDescent="0.25">
      <c r="K28">
        <f>15504*K24</f>
        <v>2.1992049689440991</v>
      </c>
    </row>
    <row r="34" spans="9:16" ht="15.75" x14ac:dyDescent="0.25">
      <c r="J34" s="29" t="s">
        <v>23</v>
      </c>
    </row>
    <row r="35" spans="9:16" ht="15.75" x14ac:dyDescent="0.25">
      <c r="J35" s="29"/>
    </row>
    <row r="36" spans="9:16" ht="15.75" thickBot="1" x14ac:dyDescent="0.3">
      <c r="I36" t="s">
        <v>36</v>
      </c>
      <c r="J36" s="49" t="s">
        <v>41</v>
      </c>
      <c r="K36" s="49"/>
      <c r="L36" s="49"/>
      <c r="M36" s="49"/>
      <c r="N36" s="49"/>
    </row>
    <row r="37" spans="9:16" x14ac:dyDescent="0.25">
      <c r="J37" s="14" t="s">
        <v>26</v>
      </c>
      <c r="K37" s="15" t="s">
        <v>7</v>
      </c>
      <c r="L37" s="15" t="s">
        <v>2</v>
      </c>
      <c r="M37" s="15" t="s">
        <v>24</v>
      </c>
      <c r="N37" s="15" t="s">
        <v>3</v>
      </c>
      <c r="O37" s="16" t="s">
        <v>15</v>
      </c>
    </row>
    <row r="38" spans="9:16" ht="15.75" thickBot="1" x14ac:dyDescent="0.3">
      <c r="J38" s="8">
        <v>9322</v>
      </c>
      <c r="K38" s="9">
        <v>9323</v>
      </c>
      <c r="L38" s="9" t="s">
        <v>4</v>
      </c>
      <c r="M38" s="9">
        <f>MOD(K38,115)</f>
        <v>8</v>
      </c>
      <c r="N38" s="9">
        <v>4</v>
      </c>
      <c r="O38" s="10">
        <v>1.2</v>
      </c>
    </row>
    <row r="39" spans="9:16" ht="15.75" thickBot="1" x14ac:dyDescent="0.3">
      <c r="J39" s="2"/>
      <c r="K39" s="2"/>
      <c r="L39" s="2"/>
      <c r="M39" s="2"/>
      <c r="N39" s="2"/>
      <c r="O39" s="2"/>
    </row>
    <row r="40" spans="9:16" x14ac:dyDescent="0.25">
      <c r="J40" s="50" t="s">
        <v>38</v>
      </c>
      <c r="K40" s="50"/>
      <c r="L40" s="50"/>
      <c r="M40" s="50"/>
      <c r="N40" s="50"/>
      <c r="O40" s="2"/>
    </row>
    <row r="41" spans="9:16" x14ac:dyDescent="0.25">
      <c r="J41" t="s">
        <v>39</v>
      </c>
    </row>
    <row r="42" spans="9:16" ht="15.75" thickBot="1" x14ac:dyDescent="0.3"/>
    <row r="43" spans="9:16" x14ac:dyDescent="0.25">
      <c r="I43" t="s">
        <v>37</v>
      </c>
      <c r="J43" s="14" t="s">
        <v>27</v>
      </c>
      <c r="K43" s="15" t="s">
        <v>7</v>
      </c>
      <c r="L43" s="15" t="s">
        <v>2</v>
      </c>
      <c r="M43" s="15" t="s">
        <v>28</v>
      </c>
      <c r="N43" s="30" t="s">
        <v>40</v>
      </c>
      <c r="O43" s="15" t="s">
        <v>3</v>
      </c>
      <c r="P43" s="16" t="s">
        <v>15</v>
      </c>
    </row>
    <row r="44" spans="9:16" x14ac:dyDescent="0.25">
      <c r="J44" s="6">
        <v>87</v>
      </c>
      <c r="K44" s="3">
        <v>88</v>
      </c>
      <c r="L44" s="3" t="s">
        <v>4</v>
      </c>
      <c r="M44" s="3">
        <f>MOD(K44,19)</f>
        <v>12</v>
      </c>
      <c r="N44" s="3">
        <v>13</v>
      </c>
      <c r="O44" s="3">
        <v>4</v>
      </c>
      <c r="P44" s="7">
        <v>1.33</v>
      </c>
    </row>
    <row r="45" spans="9:16" x14ac:dyDescent="0.25">
      <c r="J45" s="6">
        <v>3</v>
      </c>
      <c r="K45" s="3">
        <v>4</v>
      </c>
      <c r="L45" s="3" t="s">
        <v>4</v>
      </c>
      <c r="M45" s="3">
        <f t="shared" ref="M45:M48" si="5">MOD(K45,19)</f>
        <v>4</v>
      </c>
      <c r="N45" s="3">
        <v>4</v>
      </c>
      <c r="O45" s="3">
        <v>6</v>
      </c>
      <c r="P45" s="7">
        <v>2.65</v>
      </c>
    </row>
    <row r="46" spans="9:16" x14ac:dyDescent="0.25">
      <c r="J46" s="6">
        <v>4</v>
      </c>
      <c r="K46" s="3">
        <v>5</v>
      </c>
      <c r="L46" s="3" t="s">
        <v>4</v>
      </c>
      <c r="M46" s="3">
        <f t="shared" si="5"/>
        <v>5</v>
      </c>
      <c r="N46" s="3">
        <v>5</v>
      </c>
      <c r="O46" s="3">
        <v>4</v>
      </c>
      <c r="P46" s="7">
        <v>1</v>
      </c>
    </row>
    <row r="47" spans="9:16" x14ac:dyDescent="0.25">
      <c r="J47" s="6">
        <v>79</v>
      </c>
      <c r="K47" s="3">
        <v>80</v>
      </c>
      <c r="L47" s="3" t="s">
        <v>29</v>
      </c>
      <c r="M47" s="3">
        <f t="shared" si="5"/>
        <v>4</v>
      </c>
      <c r="N47" s="3"/>
      <c r="O47" s="3"/>
      <c r="P47" s="7"/>
    </row>
    <row r="48" spans="9:16" x14ac:dyDescent="0.25">
      <c r="J48" s="6">
        <v>88</v>
      </c>
      <c r="K48" s="3">
        <v>89</v>
      </c>
      <c r="L48" s="3" t="s">
        <v>4</v>
      </c>
      <c r="M48" s="3">
        <f t="shared" si="5"/>
        <v>13</v>
      </c>
      <c r="N48" s="3">
        <v>14</v>
      </c>
      <c r="O48" s="3">
        <v>9</v>
      </c>
      <c r="P48" s="7">
        <v>2.99</v>
      </c>
    </row>
    <row r="49" spans="10:16" ht="15.75" thickBot="1" x14ac:dyDescent="0.3">
      <c r="J49" s="8" t="s">
        <v>1</v>
      </c>
      <c r="K49" s="9"/>
      <c r="L49" s="9"/>
      <c r="M49" s="9"/>
      <c r="N49" s="31"/>
      <c r="O49" s="9">
        <f>SUM(O44:O48)+N38</f>
        <v>27</v>
      </c>
      <c r="P49" s="10">
        <f>SUM(P44:P48)+O38</f>
        <v>9.17</v>
      </c>
    </row>
    <row r="52" spans="10:16" x14ac:dyDescent="0.25">
      <c r="J52" t="s">
        <v>30</v>
      </c>
      <c r="K52">
        <f>O49/(115*3876)</f>
        <v>6.0573428456050611E-5</v>
      </c>
    </row>
  </sheetData>
  <mergeCells count="18">
    <mergeCell ref="J40:N40"/>
    <mergeCell ref="L14:M14"/>
    <mergeCell ref="L15:M15"/>
    <mergeCell ref="J36:N36"/>
    <mergeCell ref="A1:G1"/>
    <mergeCell ref="A2:G2"/>
    <mergeCell ref="J16:K16"/>
    <mergeCell ref="J18:K18"/>
    <mergeCell ref="J17:K17"/>
    <mergeCell ref="J5:N5"/>
    <mergeCell ref="P6:P7"/>
    <mergeCell ref="Q6:Q7"/>
    <mergeCell ref="J6:J7"/>
    <mergeCell ref="K6:K7"/>
    <mergeCell ref="M6:M7"/>
    <mergeCell ref="O6:O7"/>
    <mergeCell ref="L6:L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>Niranjan Dey</cp:lastModifiedBy>
  <dcterms:created xsi:type="dcterms:W3CDTF">2022-06-20T09:49:57Z</dcterms:created>
  <dcterms:modified xsi:type="dcterms:W3CDTF">2022-06-21T06:47:57Z</dcterms:modified>
</cp:coreProperties>
</file>