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ear\4-2\FoDS\"/>
    </mc:Choice>
  </mc:AlternateContent>
  <xr:revisionPtr revIDLastSave="0" documentId="13_ncr:1_{C205012C-61A7-4CD5-BEBF-53FF8ABC8B2A}" xr6:coauthVersionLast="46" xr6:coauthVersionMax="46" xr10:uidLastSave="{00000000-0000-0000-0000-000000000000}"/>
  <bookViews>
    <workbookView xWindow="-108" yWindow="-108" windowWidth="23256" windowHeight="12576" xr2:uid="{031ADCED-54F6-47E4-9423-CED809BE236B}"/>
  </bookViews>
  <sheets>
    <sheet name="Data and Analysi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O53" i="1"/>
  <c r="M53" i="1"/>
  <c r="K53" i="1"/>
  <c r="I53" i="1"/>
  <c r="G53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I2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2" i="1"/>
  <c r="O2" i="1" s="1"/>
  <c r="L51" i="1"/>
  <c r="M51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2" i="1"/>
  <c r="M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2" i="1"/>
  <c r="K2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" i="1"/>
  <c r="I2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" i="1"/>
  <c r="G2" i="1" s="1"/>
  <c r="I52" i="1" l="1"/>
  <c r="M52" i="1"/>
  <c r="G52" i="1"/>
  <c r="K52" i="1"/>
  <c r="O52" i="1"/>
</calcChain>
</file>

<file path=xl/sharedStrings.xml><?xml version="1.0" encoding="utf-8"?>
<sst xmlns="http://schemas.openxmlformats.org/spreadsheetml/2006/main" count="30" uniqueCount="30">
  <si>
    <t>Degree 2 ( C )</t>
  </si>
  <si>
    <t>Degree 3 ( D )</t>
  </si>
  <si>
    <t>Degree 4 ( E )</t>
  </si>
  <si>
    <t>Degree 5 ( F )</t>
  </si>
  <si>
    <t>Degree 6 ( G )</t>
  </si>
  <si>
    <t>RMSE for Degree 2</t>
  </si>
  <si>
    <t>RMSE for Degree 3</t>
  </si>
  <si>
    <t>RMSE for Degree 4</t>
  </si>
  <si>
    <t>RMSE for Degree 5</t>
  </si>
  <si>
    <t>RMSE for Degree 6</t>
  </si>
  <si>
    <t>Speed</t>
  </si>
  <si>
    <t>Sr. No.</t>
  </si>
  <si>
    <t>Degree</t>
  </si>
  <si>
    <t>RMSE</t>
  </si>
  <si>
    <t>( ( C ) - ( A) )^2</t>
  </si>
  <si>
    <t>( ( D ) - ( A) )^2</t>
  </si>
  <si>
    <t>( ( E ) - ( A) )^2</t>
  </si>
  <si>
    <t>( ( F ) - ( A) )^2</t>
  </si>
  <si>
    <t>( ( G ) - ( A) )^2</t>
  </si>
  <si>
    <t>Degree 1 ( B )</t>
  </si>
  <si>
    <t>( ( B ) - (A))^2</t>
  </si>
  <si>
    <t>Distance ( A )</t>
  </si>
  <si>
    <t>RMSE for Degree 1</t>
  </si>
  <si>
    <t>Variance for Degree 1</t>
  </si>
  <si>
    <t>Variance for Degree 2</t>
  </si>
  <si>
    <t>Variance for Degree 3</t>
  </si>
  <si>
    <t>Variance for Degree 4</t>
  </si>
  <si>
    <t>Variance for Degree 5</t>
  </si>
  <si>
    <t>Variance for Degree 6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</si>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</sst>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2" fillId="3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Analysis'!$C$1</c:f>
              <c:strCache>
                <c:ptCount val="1"/>
                <c:pt idx="0">
                  <c:v>Distance ( A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7.8992563429571297E-2"/>
                  <c:y val="-0.1622510207057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5DD-B392-D02BA904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48856"/>
        <c:axId val="680341640"/>
      </c:scatterChart>
      <c:valAx>
        <c:axId val="6803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1640"/>
        <c:crosses val="autoZero"/>
        <c:crossBetween val="midCat"/>
      </c:valAx>
      <c:valAx>
        <c:axId val="6803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</a:t>
            </a:r>
            <a:r>
              <a:rPr lang="en-IN" baseline="0"/>
              <a:t> 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303674540682414"/>
                  <c:y val="-0.21843248760571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F-44DE-8BC0-0EEE4B9B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934424"/>
        <c:axId val="344931472"/>
      </c:scatterChart>
      <c:valAx>
        <c:axId val="34493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1472"/>
        <c:crosses val="autoZero"/>
        <c:crossBetween val="midCat"/>
      </c:valAx>
      <c:valAx>
        <c:axId val="3449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3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0643044619422566E-3"/>
                  <c:y val="-0.1584995625546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FD0-92FF-385395E5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5576"/>
        <c:axId val="520324920"/>
      </c:scatterChart>
      <c:valAx>
        <c:axId val="52032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24920"/>
        <c:crosses val="autoZero"/>
        <c:crossBetween val="midCat"/>
      </c:valAx>
      <c:valAx>
        <c:axId val="5203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2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81876520022154"/>
                  <c:y val="-0.23285396617089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6-4E38-B2DD-188352B5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76616"/>
        <c:axId val="774974320"/>
      </c:scatterChart>
      <c:valAx>
        <c:axId val="7749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74320"/>
        <c:crosses val="autoZero"/>
        <c:crossBetween val="midCat"/>
      </c:valAx>
      <c:valAx>
        <c:axId val="7749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Analysis'!$C$1</c:f>
              <c:strCache>
                <c:ptCount val="1"/>
                <c:pt idx="0">
                  <c:v>Distance ( A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2ED-B3DC-9241DFFF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35440"/>
        <c:axId val="678240032"/>
      </c:scatterChart>
      <c:valAx>
        <c:axId val="6782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(in mph)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40032"/>
        <c:crosses val="autoZero"/>
        <c:crossBetween val="midCat"/>
      </c:valAx>
      <c:valAx>
        <c:axId val="6782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(in 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Degree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7.8105861767279088E-3"/>
                  <c:y val="-0.13519356955380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B-4F01-B2BD-8D2623AD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31832"/>
        <c:axId val="678224288"/>
      </c:scatterChart>
      <c:valAx>
        <c:axId val="67823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4288"/>
        <c:crosses val="autoZero"/>
        <c:crossBetween val="midCat"/>
      </c:valAx>
      <c:valAx>
        <c:axId val="6782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31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Analysis'!$C$1</c:f>
              <c:strCache>
                <c:ptCount val="1"/>
                <c:pt idx="0">
                  <c:v>Distance ( A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1811023622047244"/>
                  <c:y val="-0.15056321084864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and Analysis'!$B$2:$B$51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</c:numCache>
            </c:numRef>
          </c:xVal>
          <c:yVal>
            <c:numRef>
              <c:f>'Data and Analysis'!$C$2:$C$51</c:f>
              <c:numCache>
                <c:formatCode>General</c:formatCode>
                <c:ptCount val="50"/>
                <c:pt idx="0">
                  <c:v>2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17</c:v>
                </c:pt>
                <c:pt idx="10">
                  <c:v>28</c:v>
                </c:pt>
                <c:pt idx="11">
                  <c:v>14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26</c:v>
                </c:pt>
                <c:pt idx="16">
                  <c:v>34</c:v>
                </c:pt>
                <c:pt idx="17">
                  <c:v>34</c:v>
                </c:pt>
                <c:pt idx="18">
                  <c:v>46</c:v>
                </c:pt>
                <c:pt idx="19">
                  <c:v>26</c:v>
                </c:pt>
                <c:pt idx="20">
                  <c:v>36</c:v>
                </c:pt>
                <c:pt idx="21">
                  <c:v>60</c:v>
                </c:pt>
                <c:pt idx="22">
                  <c:v>80</c:v>
                </c:pt>
                <c:pt idx="23">
                  <c:v>20</c:v>
                </c:pt>
                <c:pt idx="24">
                  <c:v>26</c:v>
                </c:pt>
                <c:pt idx="25">
                  <c:v>54</c:v>
                </c:pt>
                <c:pt idx="26">
                  <c:v>32</c:v>
                </c:pt>
                <c:pt idx="27">
                  <c:v>40</c:v>
                </c:pt>
                <c:pt idx="28">
                  <c:v>32</c:v>
                </c:pt>
                <c:pt idx="29">
                  <c:v>40</c:v>
                </c:pt>
                <c:pt idx="30">
                  <c:v>50</c:v>
                </c:pt>
                <c:pt idx="31">
                  <c:v>42</c:v>
                </c:pt>
                <c:pt idx="32">
                  <c:v>56</c:v>
                </c:pt>
                <c:pt idx="33">
                  <c:v>76</c:v>
                </c:pt>
                <c:pt idx="34">
                  <c:v>84</c:v>
                </c:pt>
                <c:pt idx="35">
                  <c:v>36</c:v>
                </c:pt>
                <c:pt idx="36">
                  <c:v>46</c:v>
                </c:pt>
                <c:pt idx="37">
                  <c:v>68</c:v>
                </c:pt>
                <c:pt idx="38">
                  <c:v>32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64</c:v>
                </c:pt>
                <c:pt idx="43">
                  <c:v>66</c:v>
                </c:pt>
                <c:pt idx="44">
                  <c:v>54</c:v>
                </c:pt>
                <c:pt idx="45">
                  <c:v>70</c:v>
                </c:pt>
                <c:pt idx="46">
                  <c:v>92</c:v>
                </c:pt>
                <c:pt idx="47">
                  <c:v>93</c:v>
                </c:pt>
                <c:pt idx="48">
                  <c:v>120</c:v>
                </c:pt>
                <c:pt idx="49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E6E-82AE-1353B9CB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90240"/>
        <c:axId val="713282696"/>
      </c:scatterChart>
      <c:valAx>
        <c:axId val="7132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82696"/>
        <c:crosses val="autoZero"/>
        <c:crossBetween val="midCat"/>
      </c:valAx>
      <c:valAx>
        <c:axId val="71328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vs</a:t>
            </a:r>
            <a:r>
              <a:rPr lang="en-IN" baseline="0"/>
              <a:t> Degree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Summary!$B$3:$B$7</c:f>
              <c:numCache>
                <c:formatCode>General</c:formatCode>
                <c:ptCount val="5"/>
                <c:pt idx="0">
                  <c:v>14.713751438446961</c:v>
                </c:pt>
                <c:pt idx="1">
                  <c:v>14.586806169549245</c:v>
                </c:pt>
                <c:pt idx="2">
                  <c:v>14.352121217715517</c:v>
                </c:pt>
                <c:pt idx="3">
                  <c:v>73.992372646853354</c:v>
                </c:pt>
                <c:pt idx="4">
                  <c:v>274.14666247392586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F-4474-94A1-58881FC1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65208"/>
        <c:axId val="743669472"/>
      </c:scatterChart>
      <c:valAx>
        <c:axId val="74366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69472"/>
        <c:crosses val="autoZero"/>
        <c:crossBetween val="midCat"/>
      </c:valAx>
      <c:valAx>
        <c:axId val="7436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6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55</xdr:row>
      <xdr:rowOff>3810</xdr:rowOff>
    </xdr:from>
    <xdr:to>
      <xdr:col>12</xdr:col>
      <xdr:colOff>121920</xdr:colOff>
      <xdr:row>70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116E6-5390-46A3-9FE9-ED5AABB7F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830580</xdr:colOff>
      <xdr:row>54</xdr:row>
      <xdr:rowOff>179070</xdr:rowOff>
    </xdr:from>
    <xdr:to>
      <xdr:col>8</xdr:col>
      <xdr:colOff>762000</xdr:colOff>
      <xdr:row>69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F18CD-596B-4A2E-930E-7DC7FBB33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70</xdr:row>
      <xdr:rowOff>179070</xdr:rowOff>
    </xdr:from>
    <xdr:to>
      <xdr:col>4</xdr:col>
      <xdr:colOff>662940</xdr:colOff>
      <xdr:row>85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F1F70-E105-41EC-BBB9-384BA9DA7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640080</xdr:colOff>
      <xdr:row>69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0A61DD-24AE-4563-B1D6-25D75795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99060</xdr:colOff>
      <xdr:row>0</xdr:row>
      <xdr:rowOff>179070</xdr:rowOff>
    </xdr:from>
    <xdr:to>
      <xdr:col>22</xdr:col>
      <xdr:colOff>403860</xdr:colOff>
      <xdr:row>15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A093F8-4F11-4934-AD17-42947D9F8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845820</xdr:colOff>
      <xdr:row>71</xdr:row>
      <xdr:rowOff>3810</xdr:rowOff>
    </xdr:from>
    <xdr:to>
      <xdr:col>8</xdr:col>
      <xdr:colOff>784860</xdr:colOff>
      <xdr:row>86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BAA846-E900-481A-9451-8595C61E9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7620</xdr:colOff>
      <xdr:row>70</xdr:row>
      <xdr:rowOff>179070</xdr:rowOff>
    </xdr:from>
    <xdr:to>
      <xdr:col>12</xdr:col>
      <xdr:colOff>175260</xdr:colOff>
      <xdr:row>85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439003-2011-436B-88E4-9A8DCA62D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7</xdr:col>
      <xdr:colOff>304800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89E66-30DD-4F97-9248-4BAFAD9C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BEF5-5FD9-4D8E-B64B-98AA2C32E949}">
  <dimension ref="A1:O53"/>
  <sheetViews>
    <sheetView tabSelected="1" topLeftCell="G50" workbookViewId="0">
      <selection activeCell="R27" sqref="R27"/>
    </sheetView>
  </sheetViews>
  <sheetFormatPr defaultRowHeight="14.4" x14ac:dyDescent="0.3"/>
  <cols>
    <col min="1" max="1" width="8.88671875" style="19"/>
    <col min="2" max="2" width="6.109375" bestFit="1" customWidth="1"/>
    <col min="3" max="3" width="12.6640625" style="1" bestFit="1" customWidth="1"/>
    <col min="4" max="4" width="19.21875" style="1" bestFit="1" customWidth="1"/>
    <col min="5" max="5" width="13.44140625" style="1" bestFit="1" customWidth="1"/>
    <col min="6" max="6" width="19.21875" style="1" bestFit="1" customWidth="1"/>
    <col min="7" max="7" width="14.6640625" style="1" bestFit="1" customWidth="1"/>
    <col min="8" max="8" width="19.21875" style="1" bestFit="1" customWidth="1"/>
    <col min="9" max="9" width="14.6640625" style="1" bestFit="1" customWidth="1"/>
    <col min="10" max="10" width="19.21875" style="1" bestFit="1" customWidth="1"/>
    <col min="11" max="11" width="14.44140625" style="1" bestFit="1" customWidth="1"/>
    <col min="12" max="12" width="19.21875" bestFit="1" customWidth="1"/>
    <col min="13" max="13" width="14.33203125" bestFit="1" customWidth="1"/>
    <col min="14" max="14" width="19.21875" bestFit="1" customWidth="1"/>
    <col min="15" max="15" width="14.77734375" bestFit="1" customWidth="1"/>
  </cols>
  <sheetData>
    <row r="1" spans="1:15" x14ac:dyDescent="0.3">
      <c r="A1" s="10" t="s">
        <v>11</v>
      </c>
      <c r="B1" s="16" t="s">
        <v>10</v>
      </c>
      <c r="C1" s="2" t="s">
        <v>21</v>
      </c>
      <c r="D1" s="2" t="s">
        <v>19</v>
      </c>
      <c r="E1" s="2" t="s">
        <v>20</v>
      </c>
      <c r="F1" s="13" t="s">
        <v>0</v>
      </c>
      <c r="G1" s="13" t="s">
        <v>14</v>
      </c>
      <c r="H1" s="13" t="s">
        <v>1</v>
      </c>
      <c r="I1" s="13" t="s">
        <v>15</v>
      </c>
      <c r="J1" s="13" t="s">
        <v>2</v>
      </c>
      <c r="K1" s="13" t="s">
        <v>16</v>
      </c>
      <c r="L1" s="10" t="s">
        <v>3</v>
      </c>
      <c r="M1" s="13" t="s">
        <v>17</v>
      </c>
      <c r="N1" s="10" t="s">
        <v>4</v>
      </c>
      <c r="O1" s="13" t="s">
        <v>18</v>
      </c>
    </row>
    <row r="2" spans="1:15" x14ac:dyDescent="0.3">
      <c r="A2" s="9">
        <v>1</v>
      </c>
      <c r="B2" s="17">
        <v>4</v>
      </c>
      <c r="C2" s="3">
        <v>2</v>
      </c>
      <c r="D2" s="3">
        <f>3.9324*B2-17.579</f>
        <v>-1.849400000000001</v>
      </c>
      <c r="E2" s="3">
        <f>(D2-C2)^2</f>
        <v>14.817880360000007</v>
      </c>
      <c r="F2" s="14">
        <f>0.1*(B2^2)+0.9133*B2+2.4701</f>
        <v>7.7233000000000001</v>
      </c>
      <c r="G2" s="14">
        <f>(F2-C2)^2</f>
        <v>32.756162889999999</v>
      </c>
      <c r="H2" s="14">
        <f>0.0103*(B2^3)-0.3497*(B2^2)+6.8011*B2-19.505</f>
        <v>2.7634000000000007</v>
      </c>
      <c r="I2" s="14">
        <f>(H2-C2)^2</f>
        <v>0.58277956000000108</v>
      </c>
      <c r="J2" s="14">
        <f>0.0028*(B2^4)-0.152*(B2^3)+2.8922*(B2^2)-18.962*B2+45.845</f>
        <v>7.2609999999999957</v>
      </c>
      <c r="K2" s="14">
        <f>(J2-C2)^2</f>
        <v>27.678120999999955</v>
      </c>
      <c r="L2" s="15">
        <f>0.0002*(B2^5)-0.01*(B2^4)+0.194*(B2^3)-1.4261*(B2^2)+5.4843*B2-2.6501</f>
        <v>6.5303000000000022</v>
      </c>
      <c r="M2" s="15">
        <f>(L2-C2)^2</f>
        <v>20.523618090000021</v>
      </c>
      <c r="N2" s="15">
        <f xml:space="preserve"> -0.00007*(B2^6) + 0.0061*(B2^5) - 0.2179*(B2^4) + 3.8493*(B2^3) - 35.166*(B2^2) + 157.98*B2 - 260.1</f>
        <v>5.6964799999999514</v>
      </c>
      <c r="O2" s="15">
        <f>(N2-C2)^2</f>
        <v>13.66396439039964</v>
      </c>
    </row>
    <row r="3" spans="1:15" x14ac:dyDescent="0.3">
      <c r="A3" s="9">
        <f>A2+1</f>
        <v>2</v>
      </c>
      <c r="B3" s="17">
        <v>4</v>
      </c>
      <c r="C3" s="3">
        <v>10</v>
      </c>
      <c r="D3" s="3">
        <f t="shared" ref="D3:D51" si="0">3.9324*B3-17.579</f>
        <v>-1.849400000000001</v>
      </c>
      <c r="E3" s="3">
        <f t="shared" ref="E3:E51" si="1">(D3-C3)^2</f>
        <v>140.40828036000002</v>
      </c>
      <c r="F3" s="14">
        <f t="shared" ref="F3:F51" si="2">0.1*(B3^2)+0.9133*B3+2.4701</f>
        <v>7.7233000000000001</v>
      </c>
      <c r="G3" s="14">
        <f t="shared" ref="G3:G51" si="3">(F3-C3)^2</f>
        <v>5.1833628899999997</v>
      </c>
      <c r="H3" s="14">
        <f t="shared" ref="H3:H51" si="4">0.0103*(B3^3)-0.3497*(B3^2)+6.8011*B3-19.505</f>
        <v>2.7634000000000007</v>
      </c>
      <c r="I3" s="14">
        <f t="shared" ref="I3:I51" si="5">(H3-C3)^2</f>
        <v>52.368379559999987</v>
      </c>
      <c r="J3" s="14">
        <f t="shared" ref="J3:J51" si="6">0.0028*(B3^4)-0.152*(B3^3)+2.8922*(B3^2)-18.962*B3+45.845</f>
        <v>7.2609999999999957</v>
      </c>
      <c r="K3" s="14">
        <f t="shared" ref="K3:K51" si="7">(J3-C3)^2</f>
        <v>7.5021210000000238</v>
      </c>
      <c r="L3" s="15">
        <f t="shared" ref="L3:L51" si="8">0.0002*(B3^5)-0.01*(B3^4)+0.194*(B3^3)-1.4261*(B3^2)+5.4843*B3-2.6501</f>
        <v>6.5303000000000022</v>
      </c>
      <c r="M3" s="15">
        <f t="shared" ref="M3:M51" si="9">(L3-C3)^2</f>
        <v>12.038818089999985</v>
      </c>
      <c r="N3" s="15">
        <f t="shared" ref="N3:N51" si="10" xml:space="preserve"> -0.00007*(B3^6) + 0.0061*(B3^5) - 0.2179*(B3^4) + 3.8493*(B3^3) - 35.166*(B3^2) + 157.98*B3 - 260.1</f>
        <v>5.6964799999999514</v>
      </c>
      <c r="O3" s="15">
        <f t="shared" ref="O3:O51" si="11">(N3-C3)^2</f>
        <v>18.52028439040042</v>
      </c>
    </row>
    <row r="4" spans="1:15" x14ac:dyDescent="0.3">
      <c r="A4" s="9">
        <f t="shared" ref="A4:A51" si="12">A3+1</f>
        <v>3</v>
      </c>
      <c r="B4" s="17">
        <v>7</v>
      </c>
      <c r="C4" s="3">
        <v>4</v>
      </c>
      <c r="D4" s="3">
        <f t="shared" si="0"/>
        <v>9.9477999999999973</v>
      </c>
      <c r="E4" s="3">
        <f t="shared" si="1"/>
        <v>35.376324839999967</v>
      </c>
      <c r="F4" s="14">
        <f t="shared" si="2"/>
        <v>13.763200000000001</v>
      </c>
      <c r="G4" s="14">
        <f t="shared" si="3"/>
        <v>95.320074240000025</v>
      </c>
      <c r="H4" s="14">
        <f t="shared" si="4"/>
        <v>14.500299999999999</v>
      </c>
      <c r="I4" s="14">
        <f t="shared" si="5"/>
        <v>110.25630008999998</v>
      </c>
      <c r="J4" s="14">
        <f t="shared" si="6"/>
        <v>9.4155999999999835</v>
      </c>
      <c r="K4" s="14">
        <f t="shared" si="7"/>
        <v>29.32872335999982</v>
      </c>
      <c r="L4" s="15">
        <f t="shared" si="8"/>
        <v>11.754500000000002</v>
      </c>
      <c r="M4" s="15">
        <f t="shared" si="9"/>
        <v>60.132270250000033</v>
      </c>
      <c r="N4" s="15">
        <f t="shared" si="10"/>
        <v>14.045270000000073</v>
      </c>
      <c r="O4" s="15">
        <f t="shared" si="11"/>
        <v>100.90744937290147</v>
      </c>
    </row>
    <row r="5" spans="1:15" x14ac:dyDescent="0.3">
      <c r="A5" s="9">
        <f t="shared" si="12"/>
        <v>4</v>
      </c>
      <c r="B5" s="17">
        <v>7</v>
      </c>
      <c r="C5" s="3">
        <v>22</v>
      </c>
      <c r="D5" s="3">
        <f t="shared" si="0"/>
        <v>9.9477999999999973</v>
      </c>
      <c r="E5" s="3">
        <f t="shared" si="1"/>
        <v>145.25552484000008</v>
      </c>
      <c r="F5" s="14">
        <f t="shared" si="2"/>
        <v>13.763200000000001</v>
      </c>
      <c r="G5" s="14">
        <f t="shared" si="3"/>
        <v>67.844874239999982</v>
      </c>
      <c r="H5" s="14">
        <f t="shared" si="4"/>
        <v>14.500299999999999</v>
      </c>
      <c r="I5" s="14">
        <f t="shared" si="5"/>
        <v>56.245500090000007</v>
      </c>
      <c r="J5" s="14">
        <f t="shared" si="6"/>
        <v>9.4155999999999835</v>
      </c>
      <c r="K5" s="14">
        <f t="shared" si="7"/>
        <v>158.36712336000042</v>
      </c>
      <c r="L5" s="15">
        <f t="shared" si="8"/>
        <v>11.754500000000002</v>
      </c>
      <c r="M5" s="15">
        <f t="shared" si="9"/>
        <v>104.97027024999996</v>
      </c>
      <c r="N5" s="15">
        <f t="shared" si="10"/>
        <v>14.045270000000073</v>
      </c>
      <c r="O5" s="15">
        <f t="shared" si="11"/>
        <v>63.277729372898833</v>
      </c>
    </row>
    <row r="6" spans="1:15" x14ac:dyDescent="0.3">
      <c r="A6" s="9">
        <f t="shared" si="12"/>
        <v>5</v>
      </c>
      <c r="B6" s="17">
        <v>8</v>
      </c>
      <c r="C6" s="3">
        <v>16</v>
      </c>
      <c r="D6" s="3">
        <f t="shared" si="0"/>
        <v>13.880199999999999</v>
      </c>
      <c r="E6" s="3">
        <f t="shared" si="1"/>
        <v>4.4935520400000062</v>
      </c>
      <c r="F6" s="14">
        <f t="shared" si="2"/>
        <v>16.176500000000001</v>
      </c>
      <c r="G6" s="14">
        <f t="shared" si="3"/>
        <v>3.115225000000027E-2</v>
      </c>
      <c r="H6" s="14">
        <f t="shared" si="4"/>
        <v>17.796600000000002</v>
      </c>
      <c r="I6" s="14">
        <f t="shared" si="5"/>
        <v>3.2277715600000056</v>
      </c>
      <c r="J6" s="14">
        <f t="shared" si="6"/>
        <v>12.894599999999997</v>
      </c>
      <c r="K6" s="14">
        <f t="shared" si="7"/>
        <v>9.6435091600000185</v>
      </c>
      <c r="L6" s="15">
        <f t="shared" si="8"/>
        <v>14.875500000000018</v>
      </c>
      <c r="M6" s="15">
        <f t="shared" si="9"/>
        <v>1.2645002499999587</v>
      </c>
      <c r="N6" s="15">
        <f t="shared" si="10"/>
        <v>12.973920000000021</v>
      </c>
      <c r="O6" s="15">
        <f t="shared" si="11"/>
        <v>9.1571601663998727</v>
      </c>
    </row>
    <row r="7" spans="1:15" x14ac:dyDescent="0.3">
      <c r="A7" s="9">
        <f t="shared" si="12"/>
        <v>6</v>
      </c>
      <c r="B7" s="17">
        <v>9</v>
      </c>
      <c r="C7" s="3">
        <v>10</v>
      </c>
      <c r="D7" s="3">
        <f t="shared" si="0"/>
        <v>17.812599999999996</v>
      </c>
      <c r="E7" s="3">
        <f t="shared" si="1"/>
        <v>61.036718759999943</v>
      </c>
      <c r="F7" s="14">
        <f t="shared" si="2"/>
        <v>18.789799999999996</v>
      </c>
      <c r="G7" s="14">
        <f t="shared" si="3"/>
        <v>77.260584039999927</v>
      </c>
      <c r="H7" s="14">
        <f t="shared" si="4"/>
        <v>20.887899999999998</v>
      </c>
      <c r="I7" s="14">
        <f t="shared" si="5"/>
        <v>118.54636640999996</v>
      </c>
      <c r="J7" s="14">
        <f t="shared" si="6"/>
        <v>17.018000000000001</v>
      </c>
      <c r="K7" s="14">
        <f t="shared" si="7"/>
        <v>49.252324000000009</v>
      </c>
      <c r="L7" s="15">
        <f t="shared" si="8"/>
        <v>18.820300000000024</v>
      </c>
      <c r="M7" s="15">
        <f t="shared" si="9"/>
        <v>77.797692090000425</v>
      </c>
      <c r="N7" s="15">
        <f t="shared" si="10"/>
        <v>12.76983000000007</v>
      </c>
      <c r="O7" s="15">
        <f t="shared" si="11"/>
        <v>7.6719582289003876</v>
      </c>
    </row>
    <row r="8" spans="1:15" x14ac:dyDescent="0.3">
      <c r="A8" s="9">
        <f t="shared" si="12"/>
        <v>7</v>
      </c>
      <c r="B8" s="17">
        <v>10</v>
      </c>
      <c r="C8" s="3">
        <v>18</v>
      </c>
      <c r="D8" s="3">
        <f t="shared" si="0"/>
        <v>21.744999999999997</v>
      </c>
      <c r="E8" s="3">
        <f t="shared" si="1"/>
        <v>14.025024999999982</v>
      </c>
      <c r="F8" s="14">
        <f t="shared" si="2"/>
        <v>21.603099999999998</v>
      </c>
      <c r="G8" s="14">
        <f t="shared" si="3"/>
        <v>12.982329609999983</v>
      </c>
      <c r="H8" s="14">
        <f t="shared" si="4"/>
        <v>23.835999999999995</v>
      </c>
      <c r="I8" s="14">
        <f t="shared" si="5"/>
        <v>34.05889599999994</v>
      </c>
      <c r="J8" s="14">
        <f t="shared" si="6"/>
        <v>21.444999999999965</v>
      </c>
      <c r="K8" s="14">
        <f t="shared" si="7"/>
        <v>11.868024999999758</v>
      </c>
      <c r="L8" s="15">
        <f t="shared" si="8"/>
        <v>23.582900000000016</v>
      </c>
      <c r="M8" s="15">
        <f t="shared" si="9"/>
        <v>31.168772410000184</v>
      </c>
      <c r="N8" s="15">
        <f t="shared" si="10"/>
        <v>13.400000000000205</v>
      </c>
      <c r="O8" s="15">
        <f t="shared" si="11"/>
        <v>21.159999999998117</v>
      </c>
    </row>
    <row r="9" spans="1:15" x14ac:dyDescent="0.3">
      <c r="A9" s="9">
        <f t="shared" si="12"/>
        <v>8</v>
      </c>
      <c r="B9" s="17">
        <v>10</v>
      </c>
      <c r="C9" s="3">
        <v>26</v>
      </c>
      <c r="D9" s="3">
        <f t="shared" si="0"/>
        <v>21.744999999999997</v>
      </c>
      <c r="E9" s="3">
        <f t="shared" si="1"/>
        <v>18.105025000000023</v>
      </c>
      <c r="F9" s="14">
        <f t="shared" si="2"/>
        <v>21.603099999999998</v>
      </c>
      <c r="G9" s="14">
        <f t="shared" si="3"/>
        <v>19.332729610000019</v>
      </c>
      <c r="H9" s="14">
        <f t="shared" si="4"/>
        <v>23.835999999999995</v>
      </c>
      <c r="I9" s="14">
        <f t="shared" si="5"/>
        <v>4.6828960000000217</v>
      </c>
      <c r="J9" s="14">
        <f t="shared" si="6"/>
        <v>21.444999999999965</v>
      </c>
      <c r="K9" s="14">
        <f t="shared" si="7"/>
        <v>20.748025000000322</v>
      </c>
      <c r="L9" s="15">
        <f t="shared" si="8"/>
        <v>23.582900000000016</v>
      </c>
      <c r="M9" s="15">
        <f t="shared" si="9"/>
        <v>5.8423724099999204</v>
      </c>
      <c r="N9" s="15">
        <f t="shared" si="10"/>
        <v>13.400000000000205</v>
      </c>
      <c r="O9" s="15">
        <f t="shared" si="11"/>
        <v>158.75999999999485</v>
      </c>
    </row>
    <row r="10" spans="1:15" x14ac:dyDescent="0.3">
      <c r="A10" s="9">
        <f t="shared" si="12"/>
        <v>9</v>
      </c>
      <c r="B10" s="17">
        <v>10</v>
      </c>
      <c r="C10" s="3">
        <v>34</v>
      </c>
      <c r="D10" s="3">
        <f t="shared" si="0"/>
        <v>21.744999999999997</v>
      </c>
      <c r="E10" s="3">
        <f t="shared" si="1"/>
        <v>150.18502500000005</v>
      </c>
      <c r="F10" s="14">
        <f t="shared" si="2"/>
        <v>21.603099999999998</v>
      </c>
      <c r="G10" s="14">
        <f t="shared" si="3"/>
        <v>153.68312961000007</v>
      </c>
      <c r="H10" s="14">
        <f t="shared" si="4"/>
        <v>23.835999999999995</v>
      </c>
      <c r="I10" s="14">
        <f t="shared" si="5"/>
        <v>103.30689600000011</v>
      </c>
      <c r="J10" s="14">
        <f t="shared" si="6"/>
        <v>21.444999999999965</v>
      </c>
      <c r="K10" s="14">
        <f t="shared" si="7"/>
        <v>157.62802500000089</v>
      </c>
      <c r="L10" s="15">
        <f t="shared" si="8"/>
        <v>23.582900000000016</v>
      </c>
      <c r="M10" s="15">
        <f t="shared" si="9"/>
        <v>108.51597240999966</v>
      </c>
      <c r="N10" s="15">
        <f t="shared" si="10"/>
        <v>13.400000000000205</v>
      </c>
      <c r="O10" s="15">
        <f t="shared" si="11"/>
        <v>424.35999999999154</v>
      </c>
    </row>
    <row r="11" spans="1:15" x14ac:dyDescent="0.3">
      <c r="A11" s="9">
        <f t="shared" si="12"/>
        <v>10</v>
      </c>
      <c r="B11" s="17">
        <v>11</v>
      </c>
      <c r="C11" s="3">
        <v>17</v>
      </c>
      <c r="D11" s="3">
        <f t="shared" si="0"/>
        <v>25.677399999999999</v>
      </c>
      <c r="E11" s="3">
        <f t="shared" si="1"/>
        <v>75.297270759999975</v>
      </c>
      <c r="F11" s="14">
        <f t="shared" si="2"/>
        <v>24.616400000000002</v>
      </c>
      <c r="G11" s="14">
        <f t="shared" si="3"/>
        <v>58.009548960000032</v>
      </c>
      <c r="H11" s="14">
        <f t="shared" si="4"/>
        <v>26.702699999999997</v>
      </c>
      <c r="I11" s="14">
        <f t="shared" si="5"/>
        <v>94.142387289999931</v>
      </c>
      <c r="J11" s="14">
        <f t="shared" si="6"/>
        <v>25.901999999999987</v>
      </c>
      <c r="K11" s="14">
        <f t="shared" si="7"/>
        <v>79.245603999999759</v>
      </c>
      <c r="L11" s="15">
        <f t="shared" si="8"/>
        <v>29.13330000000002</v>
      </c>
      <c r="M11" s="15">
        <f t="shared" si="9"/>
        <v>147.21696889000049</v>
      </c>
      <c r="N11" s="15">
        <f t="shared" si="10"/>
        <v>14.140230000000543</v>
      </c>
      <c r="O11" s="15">
        <f t="shared" si="11"/>
        <v>8.1782844528968965</v>
      </c>
    </row>
    <row r="12" spans="1:15" x14ac:dyDescent="0.3">
      <c r="A12" s="9">
        <f t="shared" si="12"/>
        <v>11</v>
      </c>
      <c r="B12" s="17">
        <v>11</v>
      </c>
      <c r="C12" s="3">
        <v>28</v>
      </c>
      <c r="D12" s="3">
        <f t="shared" si="0"/>
        <v>25.677399999999999</v>
      </c>
      <c r="E12" s="3">
        <f t="shared" si="1"/>
        <v>5.3944707600000061</v>
      </c>
      <c r="F12" s="14">
        <f t="shared" si="2"/>
        <v>24.616400000000002</v>
      </c>
      <c r="G12" s="14">
        <f t="shared" si="3"/>
        <v>11.448748959999985</v>
      </c>
      <c r="H12" s="14">
        <f t="shared" si="4"/>
        <v>26.702699999999997</v>
      </c>
      <c r="I12" s="14">
        <f t="shared" si="5"/>
        <v>1.6829872900000089</v>
      </c>
      <c r="J12" s="14">
        <f t="shared" si="6"/>
        <v>25.901999999999987</v>
      </c>
      <c r="K12" s="14">
        <f t="shared" si="7"/>
        <v>4.4016040000000549</v>
      </c>
      <c r="L12" s="15">
        <f t="shared" si="8"/>
        <v>29.13330000000002</v>
      </c>
      <c r="M12" s="15">
        <f t="shared" si="9"/>
        <v>1.2843688900000447</v>
      </c>
      <c r="N12" s="15">
        <f t="shared" si="10"/>
        <v>14.140230000000543</v>
      </c>
      <c r="O12" s="15">
        <f t="shared" si="11"/>
        <v>192.09322445288495</v>
      </c>
    </row>
    <row r="13" spans="1:15" x14ac:dyDescent="0.3">
      <c r="A13" s="9">
        <f t="shared" si="12"/>
        <v>12</v>
      </c>
      <c r="B13" s="17">
        <v>12</v>
      </c>
      <c r="C13" s="3">
        <v>14</v>
      </c>
      <c r="D13" s="3">
        <f t="shared" si="0"/>
        <v>29.6098</v>
      </c>
      <c r="E13" s="3">
        <f t="shared" si="1"/>
        <v>243.66585603999999</v>
      </c>
      <c r="F13" s="14">
        <f t="shared" si="2"/>
        <v>27.829699999999999</v>
      </c>
      <c r="G13" s="14">
        <f t="shared" si="3"/>
        <v>191.26060208999996</v>
      </c>
      <c r="H13" s="14">
        <f t="shared" si="4"/>
        <v>29.549800000000008</v>
      </c>
      <c r="I13" s="14">
        <f t="shared" si="5"/>
        <v>241.79628004000025</v>
      </c>
      <c r="J13" s="14">
        <f t="shared" si="6"/>
        <v>30.182599999999979</v>
      </c>
      <c r="K13" s="14">
        <f t="shared" si="7"/>
        <v>261.87654275999932</v>
      </c>
      <c r="L13" s="15">
        <f t="shared" si="8"/>
        <v>35.441500000000026</v>
      </c>
      <c r="M13" s="15">
        <f t="shared" si="9"/>
        <v>459.73792225000113</v>
      </c>
      <c r="N13" s="15">
        <f t="shared" si="10"/>
        <v>13.828319999999508</v>
      </c>
      <c r="O13" s="15">
        <f t="shared" si="11"/>
        <v>2.9474022400169046E-2</v>
      </c>
    </row>
    <row r="14" spans="1:15" x14ac:dyDescent="0.3">
      <c r="A14" s="9">
        <f t="shared" si="12"/>
        <v>13</v>
      </c>
      <c r="B14" s="17">
        <v>12</v>
      </c>
      <c r="C14" s="3">
        <v>20</v>
      </c>
      <c r="D14" s="3">
        <f t="shared" si="0"/>
        <v>29.6098</v>
      </c>
      <c r="E14" s="3">
        <f t="shared" si="1"/>
        <v>92.348256039999995</v>
      </c>
      <c r="F14" s="14">
        <f t="shared" si="2"/>
        <v>27.829699999999999</v>
      </c>
      <c r="G14" s="14">
        <f t="shared" si="3"/>
        <v>61.304202089999983</v>
      </c>
      <c r="H14" s="14">
        <f t="shared" si="4"/>
        <v>29.549800000000008</v>
      </c>
      <c r="I14" s="14">
        <f t="shared" si="5"/>
        <v>91.198680040000156</v>
      </c>
      <c r="J14" s="14">
        <f t="shared" si="6"/>
        <v>30.182599999999979</v>
      </c>
      <c r="K14" s="14">
        <f t="shared" si="7"/>
        <v>103.68534275999959</v>
      </c>
      <c r="L14" s="15">
        <f t="shared" si="8"/>
        <v>35.441500000000026</v>
      </c>
      <c r="M14" s="15">
        <f t="shared" si="9"/>
        <v>238.43992225000082</v>
      </c>
      <c r="N14" s="15">
        <f t="shared" si="10"/>
        <v>13.828319999999508</v>
      </c>
      <c r="O14" s="15">
        <f t="shared" si="11"/>
        <v>38.089634022406074</v>
      </c>
    </row>
    <row r="15" spans="1:15" x14ac:dyDescent="0.3">
      <c r="A15" s="9">
        <f t="shared" si="12"/>
        <v>14</v>
      </c>
      <c r="B15" s="17">
        <v>12</v>
      </c>
      <c r="C15" s="3">
        <v>24</v>
      </c>
      <c r="D15" s="3">
        <f t="shared" si="0"/>
        <v>29.6098</v>
      </c>
      <c r="E15" s="3">
        <f t="shared" si="1"/>
        <v>31.46985604</v>
      </c>
      <c r="F15" s="14">
        <f t="shared" si="2"/>
        <v>27.829699999999999</v>
      </c>
      <c r="G15" s="14">
        <f t="shared" si="3"/>
        <v>14.666602089999992</v>
      </c>
      <c r="H15" s="14">
        <f t="shared" si="4"/>
        <v>29.549800000000008</v>
      </c>
      <c r="I15" s="14">
        <f t="shared" si="5"/>
        <v>30.800280040000093</v>
      </c>
      <c r="J15" s="14">
        <f t="shared" si="6"/>
        <v>30.182599999999979</v>
      </c>
      <c r="K15" s="14">
        <f t="shared" si="7"/>
        <v>38.224542759999743</v>
      </c>
      <c r="L15" s="15">
        <f t="shared" si="8"/>
        <v>35.441500000000026</v>
      </c>
      <c r="M15" s="15">
        <f t="shared" si="9"/>
        <v>130.90792225000061</v>
      </c>
      <c r="N15" s="15">
        <f t="shared" si="10"/>
        <v>13.828319999999508</v>
      </c>
      <c r="O15" s="15">
        <f t="shared" si="11"/>
        <v>103.46307402241001</v>
      </c>
    </row>
    <row r="16" spans="1:15" x14ac:dyDescent="0.3">
      <c r="A16" s="9">
        <f t="shared" si="12"/>
        <v>15</v>
      </c>
      <c r="B16" s="17">
        <v>12</v>
      </c>
      <c r="C16" s="3">
        <v>28</v>
      </c>
      <c r="D16" s="3">
        <f t="shared" si="0"/>
        <v>29.6098</v>
      </c>
      <c r="E16" s="3">
        <f t="shared" si="1"/>
        <v>2.5914560399999997</v>
      </c>
      <c r="F16" s="14">
        <f t="shared" si="2"/>
        <v>27.829699999999999</v>
      </c>
      <c r="G16" s="14">
        <f t="shared" si="3"/>
        <v>2.9002090000000341E-2</v>
      </c>
      <c r="H16" s="14">
        <f t="shared" si="4"/>
        <v>29.549800000000008</v>
      </c>
      <c r="I16" s="14">
        <f t="shared" si="5"/>
        <v>2.4018800400000258</v>
      </c>
      <c r="J16" s="14">
        <f t="shared" si="6"/>
        <v>30.182599999999979</v>
      </c>
      <c r="K16" s="14">
        <f t="shared" si="7"/>
        <v>4.7637427599999107</v>
      </c>
      <c r="L16" s="15">
        <f t="shared" si="8"/>
        <v>35.441500000000026</v>
      </c>
      <c r="M16" s="15">
        <f t="shared" si="9"/>
        <v>55.375922250000393</v>
      </c>
      <c r="N16" s="15">
        <f t="shared" si="10"/>
        <v>13.828319999999508</v>
      </c>
      <c r="O16" s="15">
        <f t="shared" si="11"/>
        <v>200.83651402241395</v>
      </c>
    </row>
    <row r="17" spans="1:15" x14ac:dyDescent="0.3">
      <c r="A17" s="9">
        <f t="shared" si="12"/>
        <v>16</v>
      </c>
      <c r="B17" s="17">
        <v>13</v>
      </c>
      <c r="C17" s="3">
        <v>26</v>
      </c>
      <c r="D17" s="3">
        <f t="shared" si="0"/>
        <v>33.542200000000001</v>
      </c>
      <c r="E17" s="3">
        <f t="shared" si="1"/>
        <v>56.884780840000019</v>
      </c>
      <c r="F17" s="14">
        <f t="shared" si="2"/>
        <v>31.242999999999999</v>
      </c>
      <c r="G17" s="14">
        <f t="shared" si="3"/>
        <v>27.489048999999984</v>
      </c>
      <c r="H17" s="14">
        <f t="shared" si="4"/>
        <v>32.439099999999996</v>
      </c>
      <c r="I17" s="14">
        <f t="shared" si="5"/>
        <v>41.462008809999951</v>
      </c>
      <c r="J17" s="14">
        <f t="shared" si="6"/>
        <v>34.147599999999954</v>
      </c>
      <c r="K17" s="14">
        <f t="shared" si="7"/>
        <v>66.383385759999257</v>
      </c>
      <c r="L17" s="15">
        <f t="shared" si="8"/>
        <v>42.501500000000014</v>
      </c>
      <c r="M17" s="15">
        <f t="shared" si="9"/>
        <v>272.29950225000044</v>
      </c>
      <c r="N17" s="15">
        <f t="shared" si="10"/>
        <v>11.066869999999994</v>
      </c>
      <c r="O17" s="15">
        <f t="shared" si="11"/>
        <v>222.99837159690017</v>
      </c>
    </row>
    <row r="18" spans="1:15" x14ac:dyDescent="0.3">
      <c r="A18" s="9">
        <f t="shared" si="12"/>
        <v>17</v>
      </c>
      <c r="B18" s="17">
        <v>13</v>
      </c>
      <c r="C18" s="3">
        <v>34</v>
      </c>
      <c r="D18" s="3">
        <f t="shared" si="0"/>
        <v>33.542200000000001</v>
      </c>
      <c r="E18" s="3">
        <f t="shared" si="1"/>
        <v>0.20958083999999896</v>
      </c>
      <c r="F18" s="14">
        <f t="shared" si="2"/>
        <v>31.242999999999999</v>
      </c>
      <c r="G18" s="14">
        <f t="shared" si="3"/>
        <v>7.6010490000000077</v>
      </c>
      <c r="H18" s="14">
        <f t="shared" si="4"/>
        <v>32.439099999999996</v>
      </c>
      <c r="I18" s="14">
        <f t="shared" si="5"/>
        <v>2.4364088100000116</v>
      </c>
      <c r="J18" s="14">
        <f t="shared" si="6"/>
        <v>34.147599999999954</v>
      </c>
      <c r="K18" s="14">
        <f t="shared" si="7"/>
        <v>2.178575999998655E-2</v>
      </c>
      <c r="L18" s="15">
        <f t="shared" si="8"/>
        <v>42.501500000000014</v>
      </c>
      <c r="M18" s="15">
        <f t="shared" si="9"/>
        <v>72.275502250000244</v>
      </c>
      <c r="N18" s="15">
        <f t="shared" si="10"/>
        <v>11.066869999999994</v>
      </c>
      <c r="O18" s="15">
        <f t="shared" si="11"/>
        <v>525.92845159690023</v>
      </c>
    </row>
    <row r="19" spans="1:15" x14ac:dyDescent="0.3">
      <c r="A19" s="9">
        <f t="shared" si="12"/>
        <v>18</v>
      </c>
      <c r="B19" s="17">
        <v>13</v>
      </c>
      <c r="C19" s="3">
        <v>34</v>
      </c>
      <c r="D19" s="3">
        <f t="shared" si="0"/>
        <v>33.542200000000001</v>
      </c>
      <c r="E19" s="3">
        <f t="shared" si="1"/>
        <v>0.20958083999999896</v>
      </c>
      <c r="F19" s="14">
        <f t="shared" si="2"/>
        <v>31.242999999999999</v>
      </c>
      <c r="G19" s="14">
        <f t="shared" si="3"/>
        <v>7.6010490000000077</v>
      </c>
      <c r="H19" s="14">
        <f t="shared" si="4"/>
        <v>32.439099999999996</v>
      </c>
      <c r="I19" s="14">
        <f t="shared" si="5"/>
        <v>2.4364088100000116</v>
      </c>
      <c r="J19" s="14">
        <f t="shared" si="6"/>
        <v>34.147599999999954</v>
      </c>
      <c r="K19" s="14">
        <f t="shared" si="7"/>
        <v>2.178575999998655E-2</v>
      </c>
      <c r="L19" s="15">
        <f t="shared" si="8"/>
        <v>42.501500000000014</v>
      </c>
      <c r="M19" s="15">
        <f t="shared" si="9"/>
        <v>72.275502250000244</v>
      </c>
      <c r="N19" s="15">
        <f t="shared" si="10"/>
        <v>11.066869999999994</v>
      </c>
      <c r="O19" s="15">
        <f t="shared" si="11"/>
        <v>525.92845159690023</v>
      </c>
    </row>
    <row r="20" spans="1:15" x14ac:dyDescent="0.3">
      <c r="A20" s="9">
        <f t="shared" si="12"/>
        <v>19</v>
      </c>
      <c r="B20" s="17">
        <v>13</v>
      </c>
      <c r="C20" s="3">
        <v>46</v>
      </c>
      <c r="D20" s="3">
        <f t="shared" si="0"/>
        <v>33.542200000000001</v>
      </c>
      <c r="E20" s="3">
        <f t="shared" si="1"/>
        <v>155.19678083999997</v>
      </c>
      <c r="F20" s="14">
        <f t="shared" si="2"/>
        <v>31.242999999999999</v>
      </c>
      <c r="G20" s="14">
        <f t="shared" si="3"/>
        <v>217.76904900000005</v>
      </c>
      <c r="H20" s="14">
        <f t="shared" si="4"/>
        <v>32.439099999999996</v>
      </c>
      <c r="I20" s="14">
        <f t="shared" si="5"/>
        <v>183.89800881000011</v>
      </c>
      <c r="J20" s="14">
        <f t="shared" si="6"/>
        <v>34.147599999999954</v>
      </c>
      <c r="K20" s="14">
        <f t="shared" si="7"/>
        <v>140.47938576000109</v>
      </c>
      <c r="L20" s="15">
        <f t="shared" si="8"/>
        <v>42.501500000000014</v>
      </c>
      <c r="M20" s="15">
        <f t="shared" si="9"/>
        <v>12.2395022499999</v>
      </c>
      <c r="N20" s="15">
        <f t="shared" si="10"/>
        <v>11.066869999999994</v>
      </c>
      <c r="O20" s="15">
        <f t="shared" si="11"/>
        <v>1220.3235715969004</v>
      </c>
    </row>
    <row r="21" spans="1:15" x14ac:dyDescent="0.3">
      <c r="A21" s="9">
        <f t="shared" si="12"/>
        <v>20</v>
      </c>
      <c r="B21" s="17">
        <v>14</v>
      </c>
      <c r="C21" s="3">
        <v>26</v>
      </c>
      <c r="D21" s="3">
        <f t="shared" si="0"/>
        <v>37.474599999999995</v>
      </c>
      <c r="E21" s="3">
        <f t="shared" si="1"/>
        <v>131.66644515999988</v>
      </c>
      <c r="F21" s="14">
        <f t="shared" si="2"/>
        <v>34.856300000000005</v>
      </c>
      <c r="G21" s="14">
        <f t="shared" si="3"/>
        <v>78.43404969000008</v>
      </c>
      <c r="H21" s="14">
        <f t="shared" si="4"/>
        <v>35.432400000000001</v>
      </c>
      <c r="I21" s="14">
        <f t="shared" si="5"/>
        <v>88.970169760000019</v>
      </c>
      <c r="J21" s="14">
        <f t="shared" si="6"/>
        <v>37.724999999999937</v>
      </c>
      <c r="K21" s="14">
        <f t="shared" si="7"/>
        <v>137.47562499999853</v>
      </c>
      <c r="L21" s="15">
        <f t="shared" si="8"/>
        <v>50.355299999999978</v>
      </c>
      <c r="M21" s="15">
        <f t="shared" si="9"/>
        <v>593.18063808999898</v>
      </c>
      <c r="N21" s="15">
        <f t="shared" si="10"/>
        <v>4.3756799999999885</v>
      </c>
      <c r="O21" s="15">
        <f t="shared" si="11"/>
        <v>467.61121546240048</v>
      </c>
    </row>
    <row r="22" spans="1:15" x14ac:dyDescent="0.3">
      <c r="A22" s="9">
        <f t="shared" si="12"/>
        <v>21</v>
      </c>
      <c r="B22" s="17">
        <v>14</v>
      </c>
      <c r="C22" s="3">
        <v>36</v>
      </c>
      <c r="D22" s="3">
        <f t="shared" si="0"/>
        <v>37.474599999999995</v>
      </c>
      <c r="E22" s="3">
        <f t="shared" si="1"/>
        <v>2.1744451599999861</v>
      </c>
      <c r="F22" s="14">
        <f t="shared" si="2"/>
        <v>34.856300000000005</v>
      </c>
      <c r="G22" s="14">
        <f t="shared" si="3"/>
        <v>1.3080496899999896</v>
      </c>
      <c r="H22" s="14">
        <f t="shared" si="4"/>
        <v>35.432400000000001</v>
      </c>
      <c r="I22" s="14">
        <f t="shared" si="5"/>
        <v>0.32216975999999858</v>
      </c>
      <c r="J22" s="14">
        <f t="shared" si="6"/>
        <v>37.724999999999937</v>
      </c>
      <c r="K22" s="14">
        <f t="shared" si="7"/>
        <v>2.9756249999997841</v>
      </c>
      <c r="L22" s="15">
        <f t="shared" si="8"/>
        <v>50.355299999999978</v>
      </c>
      <c r="M22" s="15">
        <f t="shared" si="9"/>
        <v>206.07463808999938</v>
      </c>
      <c r="N22" s="15">
        <f t="shared" si="10"/>
        <v>4.3756799999999885</v>
      </c>
      <c r="O22" s="15">
        <f t="shared" si="11"/>
        <v>1000.0976154624008</v>
      </c>
    </row>
    <row r="23" spans="1:15" x14ac:dyDescent="0.3">
      <c r="A23" s="9">
        <f t="shared" si="12"/>
        <v>22</v>
      </c>
      <c r="B23" s="17">
        <v>14</v>
      </c>
      <c r="C23" s="3">
        <v>60</v>
      </c>
      <c r="D23" s="3">
        <f t="shared" si="0"/>
        <v>37.474599999999995</v>
      </c>
      <c r="E23" s="3">
        <f t="shared" si="1"/>
        <v>507.39364516000023</v>
      </c>
      <c r="F23" s="14">
        <f t="shared" si="2"/>
        <v>34.856300000000005</v>
      </c>
      <c r="G23" s="14">
        <f t="shared" si="3"/>
        <v>632.20564968999975</v>
      </c>
      <c r="H23" s="14">
        <f t="shared" si="4"/>
        <v>35.432400000000001</v>
      </c>
      <c r="I23" s="14">
        <f t="shared" si="5"/>
        <v>603.56696975999989</v>
      </c>
      <c r="J23" s="14">
        <f t="shared" si="6"/>
        <v>37.724999999999937</v>
      </c>
      <c r="K23" s="14">
        <f t="shared" si="7"/>
        <v>496.17562500000281</v>
      </c>
      <c r="L23" s="15">
        <f t="shared" si="8"/>
        <v>50.355299999999978</v>
      </c>
      <c r="M23" s="15">
        <f t="shared" si="9"/>
        <v>93.020238090000419</v>
      </c>
      <c r="N23" s="15">
        <f t="shared" si="10"/>
        <v>4.3756799999999885</v>
      </c>
      <c r="O23" s="15">
        <f t="shared" si="11"/>
        <v>3094.0649754624014</v>
      </c>
    </row>
    <row r="24" spans="1:15" x14ac:dyDescent="0.3">
      <c r="A24" s="9">
        <f t="shared" si="12"/>
        <v>23</v>
      </c>
      <c r="B24" s="17">
        <v>14</v>
      </c>
      <c r="C24" s="3">
        <v>80</v>
      </c>
      <c r="D24" s="3">
        <f t="shared" si="0"/>
        <v>37.474599999999995</v>
      </c>
      <c r="E24" s="3">
        <f t="shared" si="1"/>
        <v>1808.4096451600003</v>
      </c>
      <c r="F24" s="14">
        <f>0.1*(B24^2)+0.9133*B24+2.4701</f>
        <v>34.856300000000005</v>
      </c>
      <c r="G24" s="14">
        <f t="shared" si="3"/>
        <v>2037.9536496899996</v>
      </c>
      <c r="H24" s="14">
        <f t="shared" si="4"/>
        <v>35.432400000000001</v>
      </c>
      <c r="I24" s="14">
        <f t="shared" si="5"/>
        <v>1986.2709697599998</v>
      </c>
      <c r="J24" s="14">
        <f t="shared" si="6"/>
        <v>37.724999999999937</v>
      </c>
      <c r="K24" s="14">
        <f t="shared" si="7"/>
        <v>1787.1756250000053</v>
      </c>
      <c r="L24" s="15">
        <f t="shared" si="8"/>
        <v>50.355299999999978</v>
      </c>
      <c r="M24" s="15">
        <f t="shared" si="9"/>
        <v>878.80823809000128</v>
      </c>
      <c r="N24" s="15">
        <f t="shared" si="10"/>
        <v>4.3756799999999885</v>
      </c>
      <c r="O24" s="15">
        <f t="shared" si="11"/>
        <v>5719.0377754624014</v>
      </c>
    </row>
    <row r="25" spans="1:15" x14ac:dyDescent="0.3">
      <c r="A25" s="9">
        <f t="shared" si="12"/>
        <v>24</v>
      </c>
      <c r="B25" s="17">
        <v>15</v>
      </c>
      <c r="C25" s="3">
        <v>20</v>
      </c>
      <c r="D25" s="3">
        <f t="shared" si="0"/>
        <v>41.406999999999996</v>
      </c>
      <c r="E25" s="3">
        <f t="shared" si="1"/>
        <v>458.25964899999985</v>
      </c>
      <c r="F25" s="14">
        <f t="shared" si="2"/>
        <v>38.669600000000003</v>
      </c>
      <c r="G25" s="14">
        <f t="shared" si="3"/>
        <v>348.55396416000008</v>
      </c>
      <c r="H25" s="14">
        <f t="shared" si="4"/>
        <v>38.591499999999996</v>
      </c>
      <c r="I25" s="14">
        <f t="shared" si="5"/>
        <v>345.64387224999984</v>
      </c>
      <c r="J25" s="14">
        <f t="shared" si="6"/>
        <v>40.909999999999997</v>
      </c>
      <c r="K25" s="14">
        <f t="shared" si="7"/>
        <v>437.22809999999987</v>
      </c>
      <c r="L25" s="15">
        <f t="shared" si="8"/>
        <v>59.116899999999994</v>
      </c>
      <c r="M25" s="15">
        <f t="shared" si="9"/>
        <v>1530.1318656099995</v>
      </c>
      <c r="N25" s="15">
        <f t="shared" si="10"/>
        <v>-7.7062500000007503</v>
      </c>
      <c r="O25" s="15">
        <f t="shared" si="11"/>
        <v>767.63628906254155</v>
      </c>
    </row>
    <row r="26" spans="1:15" x14ac:dyDescent="0.3">
      <c r="A26" s="9">
        <f t="shared" si="12"/>
        <v>25</v>
      </c>
      <c r="B26" s="17">
        <v>15</v>
      </c>
      <c r="C26" s="3">
        <v>26</v>
      </c>
      <c r="D26" s="3">
        <f t="shared" si="0"/>
        <v>41.406999999999996</v>
      </c>
      <c r="E26" s="3">
        <f t="shared" si="1"/>
        <v>237.3756489999999</v>
      </c>
      <c r="F26" s="14">
        <f t="shared" si="2"/>
        <v>38.669600000000003</v>
      </c>
      <c r="G26" s="14">
        <f t="shared" si="3"/>
        <v>160.51876416000007</v>
      </c>
      <c r="H26" s="14">
        <f t="shared" si="4"/>
        <v>38.591499999999996</v>
      </c>
      <c r="I26" s="14">
        <f t="shared" si="5"/>
        <v>158.54587224999992</v>
      </c>
      <c r="J26" s="14">
        <f t="shared" si="6"/>
        <v>40.909999999999997</v>
      </c>
      <c r="K26" s="14">
        <f t="shared" si="7"/>
        <v>222.30809999999991</v>
      </c>
      <c r="L26" s="15">
        <f t="shared" si="8"/>
        <v>59.116899999999994</v>
      </c>
      <c r="M26" s="15">
        <f t="shared" si="9"/>
        <v>1096.7290656099997</v>
      </c>
      <c r="N26" s="15">
        <f t="shared" si="10"/>
        <v>-7.7062500000007503</v>
      </c>
      <c r="O26" s="15">
        <f t="shared" si="11"/>
        <v>1136.1112890625507</v>
      </c>
    </row>
    <row r="27" spans="1:15" x14ac:dyDescent="0.3">
      <c r="A27" s="9">
        <f t="shared" si="12"/>
        <v>26</v>
      </c>
      <c r="B27" s="17">
        <v>15</v>
      </c>
      <c r="C27" s="3">
        <v>54</v>
      </c>
      <c r="D27" s="3">
        <f t="shared" si="0"/>
        <v>41.406999999999996</v>
      </c>
      <c r="E27" s="3">
        <f t="shared" si="1"/>
        <v>158.58364900000009</v>
      </c>
      <c r="F27" s="14">
        <f t="shared" si="2"/>
        <v>38.669600000000003</v>
      </c>
      <c r="G27" s="14">
        <f t="shared" si="3"/>
        <v>235.02116415999993</v>
      </c>
      <c r="H27" s="14">
        <f t="shared" si="4"/>
        <v>38.591499999999996</v>
      </c>
      <c r="I27" s="14">
        <f t="shared" si="5"/>
        <v>237.42187225000012</v>
      </c>
      <c r="J27" s="14">
        <f t="shared" si="6"/>
        <v>40.909999999999997</v>
      </c>
      <c r="K27" s="14">
        <f t="shared" si="7"/>
        <v>171.3481000000001</v>
      </c>
      <c r="L27" s="15">
        <f t="shared" si="8"/>
        <v>59.116899999999994</v>
      </c>
      <c r="M27" s="15">
        <f t="shared" si="9"/>
        <v>26.18266560999994</v>
      </c>
      <c r="N27" s="15">
        <f t="shared" si="10"/>
        <v>-7.7062500000007503</v>
      </c>
      <c r="O27" s="15">
        <f t="shared" si="11"/>
        <v>3807.6612890625925</v>
      </c>
    </row>
    <row r="28" spans="1:15" x14ac:dyDescent="0.3">
      <c r="A28" s="9">
        <f t="shared" si="12"/>
        <v>27</v>
      </c>
      <c r="B28" s="17">
        <v>16</v>
      </c>
      <c r="C28" s="3">
        <v>32</v>
      </c>
      <c r="D28" s="3">
        <f t="shared" si="0"/>
        <v>45.339399999999998</v>
      </c>
      <c r="E28" s="3">
        <f t="shared" si="1"/>
        <v>177.93959235999995</v>
      </c>
      <c r="F28" s="14">
        <f t="shared" si="2"/>
        <v>42.682900000000004</v>
      </c>
      <c r="G28" s="14">
        <f t="shared" si="3"/>
        <v>114.12435241000007</v>
      </c>
      <c r="H28" s="14">
        <f t="shared" si="4"/>
        <v>41.978200000000001</v>
      </c>
      <c r="I28" s="14">
        <f t="shared" si="5"/>
        <v>99.564475240000021</v>
      </c>
      <c r="J28" s="14">
        <f t="shared" si="6"/>
        <v>43.765000000000015</v>
      </c>
      <c r="K28" s="14">
        <f t="shared" si="7"/>
        <v>138.41522500000036</v>
      </c>
      <c r="L28" s="15">
        <f t="shared" si="8"/>
        <v>68.996300000000019</v>
      </c>
      <c r="M28" s="15">
        <f t="shared" si="9"/>
        <v>1368.7262136900015</v>
      </c>
      <c r="N28" s="15">
        <f t="shared" si="10"/>
        <v>-26.569120000000225</v>
      </c>
      <c r="O28" s="15">
        <f t="shared" si="11"/>
        <v>3430.3418175744264</v>
      </c>
    </row>
    <row r="29" spans="1:15" x14ac:dyDescent="0.3">
      <c r="A29" s="9">
        <f t="shared" si="12"/>
        <v>28</v>
      </c>
      <c r="B29" s="17">
        <v>16</v>
      </c>
      <c r="C29" s="3">
        <v>40</v>
      </c>
      <c r="D29" s="3">
        <f t="shared" si="0"/>
        <v>45.339399999999998</v>
      </c>
      <c r="E29" s="3">
        <f t="shared" si="1"/>
        <v>28.509192359999975</v>
      </c>
      <c r="F29" s="14">
        <f t="shared" si="2"/>
        <v>42.682900000000004</v>
      </c>
      <c r="G29" s="14">
        <f t="shared" si="3"/>
        <v>7.1979524100000196</v>
      </c>
      <c r="H29" s="14">
        <f t="shared" si="4"/>
        <v>41.978200000000001</v>
      </c>
      <c r="I29" s="14">
        <f t="shared" si="5"/>
        <v>3.9132752400000044</v>
      </c>
      <c r="J29" s="14">
        <f t="shared" si="6"/>
        <v>43.765000000000015</v>
      </c>
      <c r="K29" s="14">
        <f t="shared" si="7"/>
        <v>14.175225000000111</v>
      </c>
      <c r="L29" s="15">
        <f t="shared" si="8"/>
        <v>68.996300000000019</v>
      </c>
      <c r="M29" s="15">
        <f t="shared" si="9"/>
        <v>840.78541369000106</v>
      </c>
      <c r="N29" s="15">
        <f t="shared" si="10"/>
        <v>-26.569120000000225</v>
      </c>
      <c r="O29" s="15">
        <f t="shared" si="11"/>
        <v>4431.44773757443</v>
      </c>
    </row>
    <row r="30" spans="1:15" x14ac:dyDescent="0.3">
      <c r="A30" s="9">
        <f t="shared" si="12"/>
        <v>29</v>
      </c>
      <c r="B30" s="17">
        <v>17</v>
      </c>
      <c r="C30" s="3">
        <v>32</v>
      </c>
      <c r="D30" s="3">
        <f t="shared" si="0"/>
        <v>49.271799999999992</v>
      </c>
      <c r="E30" s="3">
        <f t="shared" si="1"/>
        <v>298.31507523999971</v>
      </c>
      <c r="F30" s="14">
        <f t="shared" si="2"/>
        <v>46.896200000000007</v>
      </c>
      <c r="G30" s="14">
        <f t="shared" si="3"/>
        <v>221.89677444000023</v>
      </c>
      <c r="H30" s="14">
        <f t="shared" si="4"/>
        <v>45.654300000000006</v>
      </c>
      <c r="I30" s="14">
        <f t="shared" si="5"/>
        <v>186.43990849000016</v>
      </c>
      <c r="J30" s="14">
        <f t="shared" si="6"/>
        <v>46.419599999999974</v>
      </c>
      <c r="K30" s="14">
        <f t="shared" si="7"/>
        <v>207.92486415999926</v>
      </c>
      <c r="L30" s="15">
        <f t="shared" si="8"/>
        <v>80.323500000000067</v>
      </c>
      <c r="M30" s="15">
        <f t="shared" si="9"/>
        <v>2335.1606522500065</v>
      </c>
      <c r="N30" s="15">
        <f t="shared" si="10"/>
        <v>-53.531129999999052</v>
      </c>
      <c r="O30" s="15">
        <f t="shared" si="11"/>
        <v>7315.5741990767383</v>
      </c>
    </row>
    <row r="31" spans="1:15" x14ac:dyDescent="0.3">
      <c r="A31" s="9">
        <f t="shared" si="12"/>
        <v>30</v>
      </c>
      <c r="B31" s="17">
        <v>17</v>
      </c>
      <c r="C31" s="3">
        <v>40</v>
      </c>
      <c r="D31" s="3">
        <f t="shared" si="0"/>
        <v>49.271799999999992</v>
      </c>
      <c r="E31" s="3">
        <f t="shared" si="1"/>
        <v>85.966275239999845</v>
      </c>
      <c r="F31" s="14">
        <f t="shared" si="2"/>
        <v>46.896200000000007</v>
      </c>
      <c r="G31" s="14">
        <f t="shared" si="3"/>
        <v>47.557574440000103</v>
      </c>
      <c r="H31" s="14">
        <f t="shared" si="4"/>
        <v>45.654300000000006</v>
      </c>
      <c r="I31" s="14">
        <f t="shared" si="5"/>
        <v>31.97110849000007</v>
      </c>
      <c r="J31" s="14">
        <f t="shared" si="6"/>
        <v>46.419599999999974</v>
      </c>
      <c r="K31" s="14">
        <f t="shared" si="7"/>
        <v>41.211264159999672</v>
      </c>
      <c r="L31" s="15">
        <f t="shared" si="8"/>
        <v>80.323500000000067</v>
      </c>
      <c r="M31" s="15">
        <f t="shared" si="9"/>
        <v>1625.9846522500054</v>
      </c>
      <c r="N31" s="15">
        <f t="shared" si="10"/>
        <v>-53.531129999999052</v>
      </c>
      <c r="O31" s="15">
        <f t="shared" si="11"/>
        <v>8748.0722790767231</v>
      </c>
    </row>
    <row r="32" spans="1:15" x14ac:dyDescent="0.3">
      <c r="A32" s="9">
        <f t="shared" si="12"/>
        <v>31</v>
      </c>
      <c r="B32" s="17">
        <v>17</v>
      </c>
      <c r="C32" s="3">
        <v>50</v>
      </c>
      <c r="D32" s="3">
        <f t="shared" si="0"/>
        <v>49.271799999999992</v>
      </c>
      <c r="E32" s="3">
        <f t="shared" si="1"/>
        <v>0.53027524000001192</v>
      </c>
      <c r="F32" s="14">
        <f t="shared" si="2"/>
        <v>46.896200000000007</v>
      </c>
      <c r="G32" s="14">
        <f t="shared" si="3"/>
        <v>9.6335744399999541</v>
      </c>
      <c r="H32" s="14">
        <f t="shared" si="4"/>
        <v>45.654300000000006</v>
      </c>
      <c r="I32" s="14">
        <f t="shared" si="5"/>
        <v>18.885108489999944</v>
      </c>
      <c r="J32" s="14">
        <f t="shared" si="6"/>
        <v>46.419599999999974</v>
      </c>
      <c r="K32" s="14">
        <f t="shared" si="7"/>
        <v>12.819264160000184</v>
      </c>
      <c r="L32" s="15">
        <f t="shared" si="8"/>
        <v>80.323500000000067</v>
      </c>
      <c r="M32" s="15">
        <f t="shared" si="9"/>
        <v>919.51465225000402</v>
      </c>
      <c r="N32" s="15">
        <f t="shared" si="10"/>
        <v>-53.531129999999052</v>
      </c>
      <c r="O32" s="15">
        <f t="shared" si="11"/>
        <v>10718.694879076704</v>
      </c>
    </row>
    <row r="33" spans="1:15" x14ac:dyDescent="0.3">
      <c r="A33" s="9">
        <f t="shared" si="12"/>
        <v>32</v>
      </c>
      <c r="B33" s="17">
        <v>18</v>
      </c>
      <c r="C33" s="3">
        <v>42</v>
      </c>
      <c r="D33" s="3">
        <f t="shared" si="0"/>
        <v>53.204199999999993</v>
      </c>
      <c r="E33" s="3">
        <f t="shared" si="1"/>
        <v>125.53409763999984</v>
      </c>
      <c r="F33" s="14">
        <f t="shared" si="2"/>
        <v>51.3095</v>
      </c>
      <c r="G33" s="14">
        <f t="shared" si="3"/>
        <v>86.666790249999991</v>
      </c>
      <c r="H33" s="14">
        <f t="shared" si="4"/>
        <v>49.681600000000003</v>
      </c>
      <c r="I33" s="14">
        <f t="shared" si="5"/>
        <v>59.00697856000005</v>
      </c>
      <c r="J33" s="14">
        <f t="shared" si="6"/>
        <v>49.070600000000042</v>
      </c>
      <c r="K33" s="14">
        <f t="shared" si="7"/>
        <v>49.99338436000059</v>
      </c>
      <c r="L33" s="15">
        <f t="shared" si="8"/>
        <v>93.572500000000232</v>
      </c>
      <c r="M33" s="15">
        <f t="shared" si="9"/>
        <v>2659.7227562500238</v>
      </c>
      <c r="N33" s="15">
        <f t="shared" si="10"/>
        <v>-89.887679999997204</v>
      </c>
      <c r="O33" s="15">
        <f t="shared" si="11"/>
        <v>17394.360135781662</v>
      </c>
    </row>
    <row r="34" spans="1:15" x14ac:dyDescent="0.3">
      <c r="A34" s="9">
        <f t="shared" si="12"/>
        <v>33</v>
      </c>
      <c r="B34" s="17">
        <v>18</v>
      </c>
      <c r="C34" s="3">
        <v>56</v>
      </c>
      <c r="D34" s="3">
        <f t="shared" si="0"/>
        <v>53.204199999999993</v>
      </c>
      <c r="E34" s="3">
        <f t="shared" si="1"/>
        <v>7.8164976400000388</v>
      </c>
      <c r="F34" s="14">
        <f t="shared" si="2"/>
        <v>51.3095</v>
      </c>
      <c r="G34" s="14">
        <f t="shared" si="3"/>
        <v>22.000790250000001</v>
      </c>
      <c r="H34" s="14">
        <f t="shared" si="4"/>
        <v>49.681600000000003</v>
      </c>
      <c r="I34" s="14">
        <f t="shared" si="5"/>
        <v>39.922178559999963</v>
      </c>
      <c r="J34" s="14">
        <f t="shared" si="6"/>
        <v>49.070600000000042</v>
      </c>
      <c r="K34" s="14">
        <f t="shared" si="7"/>
        <v>48.016584359999428</v>
      </c>
      <c r="L34" s="15">
        <f t="shared" si="8"/>
        <v>93.572500000000232</v>
      </c>
      <c r="M34" s="15">
        <f t="shared" si="9"/>
        <v>1411.6927562500175</v>
      </c>
      <c r="N34" s="15">
        <f t="shared" si="10"/>
        <v>-89.887679999997204</v>
      </c>
      <c r="O34" s="15">
        <f t="shared" si="11"/>
        <v>21283.215175781585</v>
      </c>
    </row>
    <row r="35" spans="1:15" x14ac:dyDescent="0.3">
      <c r="A35" s="9">
        <f t="shared" si="12"/>
        <v>34</v>
      </c>
      <c r="B35" s="17">
        <v>18</v>
      </c>
      <c r="C35" s="3">
        <v>76</v>
      </c>
      <c r="D35" s="3">
        <f t="shared" si="0"/>
        <v>53.204199999999993</v>
      </c>
      <c r="E35" s="3">
        <f t="shared" si="1"/>
        <v>519.6484976400003</v>
      </c>
      <c r="F35" s="14">
        <f t="shared" si="2"/>
        <v>51.3095</v>
      </c>
      <c r="G35" s="14">
        <f t="shared" si="3"/>
        <v>609.62079025000003</v>
      </c>
      <c r="H35" s="14">
        <f t="shared" si="4"/>
        <v>49.681600000000003</v>
      </c>
      <c r="I35" s="14">
        <f t="shared" si="5"/>
        <v>692.65817855999978</v>
      </c>
      <c r="J35" s="14">
        <f t="shared" si="6"/>
        <v>49.070600000000042</v>
      </c>
      <c r="K35" s="14">
        <f t="shared" si="7"/>
        <v>725.1925843599978</v>
      </c>
      <c r="L35" s="15">
        <f t="shared" si="8"/>
        <v>93.572500000000232</v>
      </c>
      <c r="M35" s="15">
        <f t="shared" si="9"/>
        <v>308.79275625000815</v>
      </c>
      <c r="N35" s="15">
        <f t="shared" si="10"/>
        <v>-89.887679999997204</v>
      </c>
      <c r="O35" s="15">
        <f t="shared" si="11"/>
        <v>27518.722375781472</v>
      </c>
    </row>
    <row r="36" spans="1:15" x14ac:dyDescent="0.3">
      <c r="A36" s="9">
        <f t="shared" si="12"/>
        <v>35</v>
      </c>
      <c r="B36" s="17">
        <v>18</v>
      </c>
      <c r="C36" s="3">
        <v>84</v>
      </c>
      <c r="D36" s="3">
        <f t="shared" si="0"/>
        <v>53.204199999999993</v>
      </c>
      <c r="E36" s="3">
        <f t="shared" si="1"/>
        <v>948.38129764000041</v>
      </c>
      <c r="F36" s="14">
        <f t="shared" si="2"/>
        <v>51.3095</v>
      </c>
      <c r="G36" s="14">
        <f t="shared" si="3"/>
        <v>1068.66879025</v>
      </c>
      <c r="H36" s="14">
        <f t="shared" si="4"/>
        <v>49.681600000000003</v>
      </c>
      <c r="I36" s="14">
        <f t="shared" si="5"/>
        <v>1177.7525785599998</v>
      </c>
      <c r="J36" s="14">
        <f t="shared" si="6"/>
        <v>49.070600000000042</v>
      </c>
      <c r="K36" s="14">
        <f t="shared" si="7"/>
        <v>1220.062984359997</v>
      </c>
      <c r="L36" s="15">
        <f t="shared" si="8"/>
        <v>93.572500000000232</v>
      </c>
      <c r="M36" s="15">
        <f t="shared" si="9"/>
        <v>91.632756250004448</v>
      </c>
      <c r="N36" s="15">
        <f t="shared" si="10"/>
        <v>-89.887679999997204</v>
      </c>
      <c r="O36" s="15">
        <f t="shared" si="11"/>
        <v>30236.925255781429</v>
      </c>
    </row>
    <row r="37" spans="1:15" x14ac:dyDescent="0.3">
      <c r="A37" s="9">
        <f t="shared" si="12"/>
        <v>36</v>
      </c>
      <c r="B37" s="17">
        <v>19</v>
      </c>
      <c r="C37" s="3">
        <v>36</v>
      </c>
      <c r="D37" s="3">
        <f t="shared" si="0"/>
        <v>57.136599999999994</v>
      </c>
      <c r="E37" s="3">
        <f t="shared" si="1"/>
        <v>446.75585955999975</v>
      </c>
      <c r="F37" s="14">
        <f t="shared" si="2"/>
        <v>55.922800000000002</v>
      </c>
      <c r="G37" s="14">
        <f t="shared" si="3"/>
        <v>396.91795984000009</v>
      </c>
      <c r="H37" s="14">
        <f t="shared" si="4"/>
        <v>54.121899999999997</v>
      </c>
      <c r="I37" s="14">
        <f t="shared" si="5"/>
        <v>328.40325960999985</v>
      </c>
      <c r="J37" s="14">
        <f t="shared" si="6"/>
        <v>51.981999999999942</v>
      </c>
      <c r="K37" s="14">
        <f t="shared" si="7"/>
        <v>255.42432399999817</v>
      </c>
      <c r="L37" s="15">
        <f t="shared" si="8"/>
        <v>109.38530000000003</v>
      </c>
      <c r="M37" s="15">
        <f t="shared" si="9"/>
        <v>5385.4022560900039</v>
      </c>
      <c r="N37" s="15">
        <f t="shared" si="10"/>
        <v>-137.01097000000357</v>
      </c>
      <c r="O37" s="15">
        <f t="shared" si="11"/>
        <v>29932.795740342135</v>
      </c>
    </row>
    <row r="38" spans="1:15" x14ac:dyDescent="0.3">
      <c r="A38" s="9">
        <f t="shared" si="12"/>
        <v>37</v>
      </c>
      <c r="B38" s="17">
        <v>19</v>
      </c>
      <c r="C38" s="3">
        <v>46</v>
      </c>
      <c r="D38" s="3">
        <f t="shared" si="0"/>
        <v>57.136599999999994</v>
      </c>
      <c r="E38" s="3">
        <f t="shared" si="1"/>
        <v>124.02385955999988</v>
      </c>
      <c r="F38" s="14">
        <f t="shared" si="2"/>
        <v>55.922800000000002</v>
      </c>
      <c r="G38" s="14">
        <f t="shared" si="3"/>
        <v>98.461959840000048</v>
      </c>
      <c r="H38" s="14">
        <f t="shared" si="4"/>
        <v>54.121899999999997</v>
      </c>
      <c r="I38" s="14">
        <f t="shared" si="5"/>
        <v>65.965259609999947</v>
      </c>
      <c r="J38" s="14">
        <f t="shared" si="6"/>
        <v>51.981999999999942</v>
      </c>
      <c r="K38" s="14">
        <f t="shared" si="7"/>
        <v>35.784323999999309</v>
      </c>
      <c r="L38" s="15">
        <f t="shared" si="8"/>
        <v>109.38530000000003</v>
      </c>
      <c r="M38" s="15">
        <f t="shared" si="9"/>
        <v>4017.6962560900038</v>
      </c>
      <c r="N38" s="15">
        <f t="shared" si="10"/>
        <v>-137.01097000000357</v>
      </c>
      <c r="O38" s="15">
        <f t="shared" si="11"/>
        <v>33493.015140342206</v>
      </c>
    </row>
    <row r="39" spans="1:15" x14ac:dyDescent="0.3">
      <c r="A39" s="9">
        <f t="shared" si="12"/>
        <v>38</v>
      </c>
      <c r="B39" s="17">
        <v>19</v>
      </c>
      <c r="C39" s="3">
        <v>68</v>
      </c>
      <c r="D39" s="3">
        <f t="shared" si="0"/>
        <v>57.136599999999994</v>
      </c>
      <c r="E39" s="3">
        <f t="shared" si="1"/>
        <v>118.01345956000013</v>
      </c>
      <c r="F39" s="14">
        <f t="shared" si="2"/>
        <v>55.922800000000002</v>
      </c>
      <c r="G39" s="14">
        <f t="shared" si="3"/>
        <v>145.85875983999995</v>
      </c>
      <c r="H39" s="14">
        <f t="shared" si="4"/>
        <v>54.121899999999997</v>
      </c>
      <c r="I39" s="14">
        <f t="shared" si="5"/>
        <v>192.6016596100001</v>
      </c>
      <c r="J39" s="14">
        <f t="shared" si="6"/>
        <v>51.981999999999942</v>
      </c>
      <c r="K39" s="14">
        <f t="shared" si="7"/>
        <v>256.57632400000182</v>
      </c>
      <c r="L39" s="15">
        <f t="shared" si="8"/>
        <v>109.38530000000003</v>
      </c>
      <c r="M39" s="15">
        <f t="shared" si="9"/>
        <v>1712.7430560900025</v>
      </c>
      <c r="N39" s="15">
        <f t="shared" si="10"/>
        <v>-137.01097000000357</v>
      </c>
      <c r="O39" s="15">
        <f t="shared" si="11"/>
        <v>42029.49782034236</v>
      </c>
    </row>
    <row r="40" spans="1:15" x14ac:dyDescent="0.3">
      <c r="A40" s="9">
        <f t="shared" si="12"/>
        <v>39</v>
      </c>
      <c r="B40" s="17">
        <v>20</v>
      </c>
      <c r="C40" s="3">
        <v>32</v>
      </c>
      <c r="D40" s="3">
        <f t="shared" si="0"/>
        <v>61.068999999999996</v>
      </c>
      <c r="E40" s="3">
        <f t="shared" si="1"/>
        <v>845.00676099999976</v>
      </c>
      <c r="F40" s="14">
        <f t="shared" si="2"/>
        <v>60.7361</v>
      </c>
      <c r="G40" s="14">
        <f t="shared" si="3"/>
        <v>825.76344320999999</v>
      </c>
      <c r="H40" s="14">
        <f t="shared" si="4"/>
        <v>59.037000000000006</v>
      </c>
      <c r="I40" s="14">
        <f t="shared" si="5"/>
        <v>730.99936900000034</v>
      </c>
      <c r="J40" s="14">
        <f t="shared" si="6"/>
        <v>55.484999999999872</v>
      </c>
      <c r="K40" s="14">
        <f t="shared" si="7"/>
        <v>551.54522499999393</v>
      </c>
      <c r="L40" s="15">
        <f t="shared" si="8"/>
        <v>128.59590000000006</v>
      </c>
      <c r="M40" s="15">
        <f t="shared" si="9"/>
        <v>9330.7678968100117</v>
      </c>
      <c r="N40" s="15">
        <f t="shared" si="10"/>
        <v>-196.50000000000011</v>
      </c>
      <c r="O40" s="15">
        <f t="shared" si="11"/>
        <v>52212.250000000051</v>
      </c>
    </row>
    <row r="41" spans="1:15" x14ac:dyDescent="0.3">
      <c r="A41" s="9">
        <f t="shared" si="12"/>
        <v>40</v>
      </c>
      <c r="B41" s="17">
        <v>20</v>
      </c>
      <c r="C41" s="3">
        <v>48</v>
      </c>
      <c r="D41" s="3">
        <f t="shared" si="0"/>
        <v>61.068999999999996</v>
      </c>
      <c r="E41" s="3">
        <f t="shared" si="1"/>
        <v>170.79876099999987</v>
      </c>
      <c r="F41" s="14">
        <f>0.1*(B41^2)+0.9133*B41+2.4701</f>
        <v>60.7361</v>
      </c>
      <c r="G41" s="14">
        <f t="shared" si="3"/>
        <v>162.20824321000001</v>
      </c>
      <c r="H41" s="14">
        <f t="shared" si="4"/>
        <v>59.037000000000006</v>
      </c>
      <c r="I41" s="14">
        <f t="shared" si="5"/>
        <v>121.81536900000013</v>
      </c>
      <c r="J41" s="14">
        <f t="shared" si="6"/>
        <v>55.484999999999872</v>
      </c>
      <c r="K41" s="14">
        <f t="shared" si="7"/>
        <v>56.025224999998073</v>
      </c>
      <c r="L41" s="15">
        <f>0.0002*(B41^5)-0.01*(B41^4)+0.194*(B41^3)-1.4261*(B41^2)+5.4843*B41-2.6501</f>
        <v>128.59590000000006</v>
      </c>
      <c r="M41" s="15">
        <f t="shared" si="9"/>
        <v>6495.699096810009</v>
      </c>
      <c r="N41" s="15">
        <f t="shared" si="10"/>
        <v>-196.50000000000011</v>
      </c>
      <c r="O41" s="15">
        <f t="shared" si="11"/>
        <v>59780.250000000058</v>
      </c>
    </row>
    <row r="42" spans="1:15" x14ac:dyDescent="0.3">
      <c r="A42" s="9">
        <f t="shared" si="12"/>
        <v>41</v>
      </c>
      <c r="B42" s="17">
        <v>20</v>
      </c>
      <c r="C42" s="3">
        <v>52</v>
      </c>
      <c r="D42" s="3">
        <f t="shared" si="0"/>
        <v>61.068999999999996</v>
      </c>
      <c r="E42" s="3">
        <f t="shared" si="1"/>
        <v>82.246760999999921</v>
      </c>
      <c r="F42" s="14">
        <f t="shared" si="2"/>
        <v>60.7361</v>
      </c>
      <c r="G42" s="14">
        <f t="shared" si="3"/>
        <v>76.319443210000003</v>
      </c>
      <c r="H42" s="14">
        <f t="shared" si="4"/>
        <v>59.037000000000006</v>
      </c>
      <c r="I42" s="14">
        <f t="shared" si="5"/>
        <v>49.51936900000009</v>
      </c>
      <c r="J42" s="14">
        <f t="shared" si="6"/>
        <v>55.484999999999872</v>
      </c>
      <c r="K42" s="14">
        <f t="shared" si="7"/>
        <v>12.145224999999105</v>
      </c>
      <c r="L42" s="15">
        <f t="shared" si="8"/>
        <v>128.59590000000006</v>
      </c>
      <c r="M42" s="15">
        <f t="shared" si="9"/>
        <v>5866.9318968100088</v>
      </c>
      <c r="N42" s="15">
        <f t="shared" si="10"/>
        <v>-196.50000000000011</v>
      </c>
      <c r="O42" s="15">
        <f t="shared" si="11"/>
        <v>61752.250000000058</v>
      </c>
    </row>
    <row r="43" spans="1:15" x14ac:dyDescent="0.3">
      <c r="A43" s="9">
        <f t="shared" si="12"/>
        <v>42</v>
      </c>
      <c r="B43" s="17">
        <v>20</v>
      </c>
      <c r="C43" s="3">
        <v>56</v>
      </c>
      <c r="D43" s="3">
        <f t="shared" si="0"/>
        <v>61.068999999999996</v>
      </c>
      <c r="E43" s="3">
        <f t="shared" si="1"/>
        <v>25.694760999999954</v>
      </c>
      <c r="F43" s="14">
        <f t="shared" si="2"/>
        <v>60.7361</v>
      </c>
      <c r="G43" s="14">
        <f t="shared" si="3"/>
        <v>22.430643210000003</v>
      </c>
      <c r="H43" s="14">
        <f t="shared" si="4"/>
        <v>59.037000000000006</v>
      </c>
      <c r="I43" s="14">
        <f t="shared" si="5"/>
        <v>9.2233690000000372</v>
      </c>
      <c r="J43" s="14">
        <f t="shared" si="6"/>
        <v>55.484999999999872</v>
      </c>
      <c r="K43" s="14">
        <f t="shared" si="7"/>
        <v>0.26522500000013233</v>
      </c>
      <c r="L43" s="15">
        <f t="shared" si="8"/>
        <v>128.59590000000006</v>
      </c>
      <c r="M43" s="15">
        <f t="shared" si="9"/>
        <v>5270.1646968100085</v>
      </c>
      <c r="N43" s="15">
        <f t="shared" si="10"/>
        <v>-196.50000000000011</v>
      </c>
      <c r="O43" s="15">
        <f t="shared" si="11"/>
        <v>63756.250000000058</v>
      </c>
    </row>
    <row r="44" spans="1:15" x14ac:dyDescent="0.3">
      <c r="A44" s="9">
        <f t="shared" si="12"/>
        <v>43</v>
      </c>
      <c r="B44" s="17">
        <v>20</v>
      </c>
      <c r="C44" s="3">
        <v>64</v>
      </c>
      <c r="D44" s="3">
        <f t="shared" si="0"/>
        <v>61.068999999999996</v>
      </c>
      <c r="E44" s="3">
        <f t="shared" si="1"/>
        <v>8.5907610000000272</v>
      </c>
      <c r="F44" s="14">
        <f t="shared" si="2"/>
        <v>60.7361</v>
      </c>
      <c r="G44" s="14">
        <f t="shared" si="3"/>
        <v>10.653043209999998</v>
      </c>
      <c r="H44" s="14">
        <f t="shared" si="4"/>
        <v>59.037000000000006</v>
      </c>
      <c r="I44" s="14">
        <f t="shared" si="5"/>
        <v>24.631368999999939</v>
      </c>
      <c r="J44" s="14">
        <f t="shared" si="6"/>
        <v>55.484999999999872</v>
      </c>
      <c r="K44" s="14">
        <f t="shared" si="7"/>
        <v>72.505225000002184</v>
      </c>
      <c r="L44" s="15">
        <f t="shared" si="8"/>
        <v>128.59590000000006</v>
      </c>
      <c r="M44" s="15">
        <f t="shared" si="9"/>
        <v>4172.6302968100072</v>
      </c>
      <c r="N44" s="15">
        <f t="shared" si="10"/>
        <v>-196.50000000000011</v>
      </c>
      <c r="O44" s="15">
        <f t="shared" si="11"/>
        <v>67860.250000000058</v>
      </c>
    </row>
    <row r="45" spans="1:15" x14ac:dyDescent="0.3">
      <c r="A45" s="9">
        <f t="shared" si="12"/>
        <v>44</v>
      </c>
      <c r="B45" s="17">
        <v>22</v>
      </c>
      <c r="C45" s="3">
        <v>66</v>
      </c>
      <c r="D45" s="3">
        <f t="shared" si="0"/>
        <v>68.933799999999991</v>
      </c>
      <c r="E45" s="3">
        <f t="shared" si="1"/>
        <v>8.6071824399999457</v>
      </c>
      <c r="F45" s="14">
        <f t="shared" si="2"/>
        <v>70.962700000000012</v>
      </c>
      <c r="G45" s="14">
        <f t="shared" si="3"/>
        <v>24.628391290000124</v>
      </c>
      <c r="H45" s="14">
        <f t="shared" si="4"/>
        <v>70.538799999999995</v>
      </c>
      <c r="I45" s="14">
        <f t="shared" si="5"/>
        <v>20.600705439999953</v>
      </c>
      <c r="J45" s="14">
        <f t="shared" si="6"/>
        <v>65.926599999999979</v>
      </c>
      <c r="K45" s="14">
        <f t="shared" si="7"/>
        <v>5.387560000003051E-3</v>
      </c>
      <c r="L45" s="15">
        <f t="shared" si="8"/>
        <v>181.65050000000008</v>
      </c>
      <c r="M45" s="15">
        <f t="shared" si="9"/>
        <v>13375.038150250019</v>
      </c>
      <c r="N45" s="15">
        <f t="shared" si="10"/>
        <v>-361.35807999999736</v>
      </c>
      <c r="O45" s="15">
        <f t="shared" si="11"/>
        <v>182634.92854128414</v>
      </c>
    </row>
    <row r="46" spans="1:15" x14ac:dyDescent="0.3">
      <c r="A46" s="9">
        <f t="shared" si="12"/>
        <v>45</v>
      </c>
      <c r="B46" s="17">
        <v>23</v>
      </c>
      <c r="C46" s="3">
        <v>54</v>
      </c>
      <c r="D46" s="3">
        <f t="shared" si="0"/>
        <v>72.866199999999992</v>
      </c>
      <c r="E46" s="3">
        <f t="shared" si="1"/>
        <v>355.9335024399997</v>
      </c>
      <c r="F46" s="14">
        <f t="shared" si="2"/>
        <v>76.376000000000005</v>
      </c>
      <c r="G46" s="14">
        <f t="shared" si="3"/>
        <v>500.68537600000019</v>
      </c>
      <c r="H46" s="14">
        <f t="shared" si="4"/>
        <v>77.249099999999999</v>
      </c>
      <c r="I46" s="14">
        <f t="shared" si="5"/>
        <v>540.52065080999989</v>
      </c>
      <c r="J46" s="14">
        <f t="shared" si="6"/>
        <v>73.863599999999877</v>
      </c>
      <c r="K46" s="14">
        <f t="shared" si="7"/>
        <v>394.56260495999516</v>
      </c>
      <c r="L46" s="15">
        <f t="shared" si="8"/>
        <v>218.33850000000044</v>
      </c>
      <c r="M46" s="15">
        <f t="shared" si="9"/>
        <v>27007.142582250144</v>
      </c>
      <c r="N46" s="15">
        <f t="shared" si="10"/>
        <v>-473.11472999999626</v>
      </c>
      <c r="O46" s="15">
        <f t="shared" si="11"/>
        <v>277849.93858296896</v>
      </c>
    </row>
    <row r="47" spans="1:15" x14ac:dyDescent="0.3">
      <c r="A47" s="9">
        <f t="shared" si="12"/>
        <v>46</v>
      </c>
      <c r="B47" s="17">
        <v>24</v>
      </c>
      <c r="C47" s="3">
        <v>70</v>
      </c>
      <c r="D47" s="3">
        <f t="shared" si="0"/>
        <v>76.798599999999993</v>
      </c>
      <c r="E47" s="3">
        <f t="shared" si="1"/>
        <v>46.220961959999912</v>
      </c>
      <c r="F47" s="14">
        <f t="shared" si="2"/>
        <v>81.9893</v>
      </c>
      <c r="G47" s="14">
        <f t="shared" si="3"/>
        <v>143.74331448999999</v>
      </c>
      <c r="H47" s="14">
        <f t="shared" si="4"/>
        <v>84.681400000000025</v>
      </c>
      <c r="I47" s="14">
        <f t="shared" si="5"/>
        <v>215.54350596000074</v>
      </c>
      <c r="J47" s="14">
        <f t="shared" si="6"/>
        <v>84.388999999999868</v>
      </c>
      <c r="K47" s="14">
        <f t="shared" si="7"/>
        <v>207.04332099999621</v>
      </c>
      <c r="L47" s="15">
        <f t="shared" si="8"/>
        <v>264.16030000000018</v>
      </c>
      <c r="M47" s="15">
        <f t="shared" si="9"/>
        <v>37698.222096090067</v>
      </c>
      <c r="N47" s="15">
        <f t="shared" si="10"/>
        <v>-610.66512000000023</v>
      </c>
      <c r="O47" s="15">
        <f t="shared" si="11"/>
        <v>463305.0055846147</v>
      </c>
    </row>
    <row r="48" spans="1:15" x14ac:dyDescent="0.3">
      <c r="A48" s="9">
        <f t="shared" si="12"/>
        <v>47</v>
      </c>
      <c r="B48" s="17">
        <v>24</v>
      </c>
      <c r="C48" s="3">
        <v>92</v>
      </c>
      <c r="D48" s="3">
        <f t="shared" si="0"/>
        <v>76.798599999999993</v>
      </c>
      <c r="E48" s="3">
        <f t="shared" si="1"/>
        <v>231.08256196000019</v>
      </c>
      <c r="F48" s="14">
        <f t="shared" si="2"/>
        <v>81.9893</v>
      </c>
      <c r="G48" s="14">
        <f t="shared" si="3"/>
        <v>100.21411449</v>
      </c>
      <c r="H48" s="14">
        <f t="shared" si="4"/>
        <v>84.681400000000025</v>
      </c>
      <c r="I48" s="14">
        <f t="shared" si="5"/>
        <v>53.561905959999635</v>
      </c>
      <c r="J48" s="14">
        <f t="shared" si="6"/>
        <v>84.388999999999868</v>
      </c>
      <c r="K48" s="14">
        <f t="shared" si="7"/>
        <v>57.92732100000201</v>
      </c>
      <c r="L48" s="15">
        <f t="shared" si="8"/>
        <v>264.16030000000018</v>
      </c>
      <c r="M48" s="15">
        <f t="shared" si="9"/>
        <v>29639.168896090061</v>
      </c>
      <c r="N48" s="15">
        <f t="shared" si="10"/>
        <v>-610.66512000000023</v>
      </c>
      <c r="O48" s="15">
        <f t="shared" si="11"/>
        <v>493738.27086461469</v>
      </c>
    </row>
    <row r="49" spans="1:15" x14ac:dyDescent="0.3">
      <c r="A49" s="9">
        <f t="shared" si="12"/>
        <v>48</v>
      </c>
      <c r="B49" s="17">
        <v>24</v>
      </c>
      <c r="C49" s="3">
        <v>93</v>
      </c>
      <c r="D49" s="3">
        <f t="shared" si="0"/>
        <v>76.798599999999993</v>
      </c>
      <c r="E49" s="3">
        <f t="shared" si="1"/>
        <v>262.4853619600002</v>
      </c>
      <c r="F49" s="14">
        <f t="shared" si="2"/>
        <v>81.9893</v>
      </c>
      <c r="G49" s="14">
        <f t="shared" si="3"/>
        <v>121.23551449</v>
      </c>
      <c r="H49" s="14">
        <f t="shared" si="4"/>
        <v>84.681400000000025</v>
      </c>
      <c r="I49" s="14">
        <f t="shared" si="5"/>
        <v>69.199105959999585</v>
      </c>
      <c r="J49" s="14">
        <f t="shared" si="6"/>
        <v>84.388999999999868</v>
      </c>
      <c r="K49" s="14">
        <f t="shared" si="7"/>
        <v>74.149321000002274</v>
      </c>
      <c r="L49" s="15">
        <f t="shared" si="8"/>
        <v>264.16030000000018</v>
      </c>
      <c r="M49" s="15">
        <f t="shared" si="9"/>
        <v>29295.848296090062</v>
      </c>
      <c r="N49" s="15">
        <f t="shared" si="10"/>
        <v>-610.66512000000023</v>
      </c>
      <c r="O49" s="15">
        <f t="shared" si="11"/>
        <v>495144.60110461473</v>
      </c>
    </row>
    <row r="50" spans="1:15" x14ac:dyDescent="0.3">
      <c r="A50" s="9">
        <f t="shared" si="12"/>
        <v>49</v>
      </c>
      <c r="B50" s="17">
        <v>24</v>
      </c>
      <c r="C50" s="3">
        <v>120</v>
      </c>
      <c r="D50" s="3">
        <f t="shared" si="0"/>
        <v>76.798599999999993</v>
      </c>
      <c r="E50" s="3">
        <f t="shared" si="1"/>
        <v>1866.3609619600006</v>
      </c>
      <c r="F50" s="14">
        <f t="shared" si="2"/>
        <v>81.9893</v>
      </c>
      <c r="G50" s="14">
        <f t="shared" si="3"/>
        <v>1444.81331449</v>
      </c>
      <c r="H50" s="14">
        <f t="shared" si="4"/>
        <v>84.681400000000025</v>
      </c>
      <c r="I50" s="14">
        <f t="shared" si="5"/>
        <v>1247.4035059599983</v>
      </c>
      <c r="J50" s="14">
        <f t="shared" si="6"/>
        <v>84.388999999999868</v>
      </c>
      <c r="K50" s="14">
        <f t="shared" si="7"/>
        <v>1268.1433210000093</v>
      </c>
      <c r="L50" s="15">
        <f t="shared" si="8"/>
        <v>264.16030000000018</v>
      </c>
      <c r="M50" s="15">
        <f t="shared" si="9"/>
        <v>20782.19209609005</v>
      </c>
      <c r="N50" s="15">
        <f t="shared" si="10"/>
        <v>-610.66512000000023</v>
      </c>
      <c r="O50" s="15">
        <f t="shared" si="11"/>
        <v>533871.51758461469</v>
      </c>
    </row>
    <row r="51" spans="1:15" x14ac:dyDescent="0.3">
      <c r="A51" s="9">
        <f t="shared" si="12"/>
        <v>50</v>
      </c>
      <c r="B51" s="17">
        <v>25</v>
      </c>
      <c r="C51" s="3">
        <v>85</v>
      </c>
      <c r="D51" s="3">
        <f t="shared" si="0"/>
        <v>80.730999999999995</v>
      </c>
      <c r="E51" s="3">
        <f t="shared" si="1"/>
        <v>18.224361000000048</v>
      </c>
      <c r="F51" s="14">
        <f t="shared" si="2"/>
        <v>87.802599999999998</v>
      </c>
      <c r="G51" s="14">
        <f t="shared" si="3"/>
        <v>7.8545667599999902</v>
      </c>
      <c r="H51" s="14">
        <f t="shared" si="4"/>
        <v>92.897500000000008</v>
      </c>
      <c r="I51" s="14">
        <f t="shared" si="5"/>
        <v>62.370506250000126</v>
      </c>
      <c r="J51" s="14">
        <f t="shared" si="6"/>
        <v>98.169999999999987</v>
      </c>
      <c r="K51" s="14">
        <f t="shared" si="7"/>
        <v>173.44889999999967</v>
      </c>
      <c r="L51" s="15">
        <f t="shared" si="8"/>
        <v>321.26990000000001</v>
      </c>
      <c r="M51" s="15">
        <f t="shared" si="9"/>
        <v>55823.465646010001</v>
      </c>
      <c r="N51" s="15">
        <f t="shared" si="10"/>
        <v>-780.75624999998956</v>
      </c>
      <c r="O51" s="15">
        <f t="shared" si="11"/>
        <v>749533.88441404444</v>
      </c>
    </row>
    <row r="52" spans="1:15" x14ac:dyDescent="0.3">
      <c r="A52" s="9"/>
      <c r="B52" s="5"/>
      <c r="C52" s="4"/>
      <c r="D52" s="6" t="s">
        <v>22</v>
      </c>
      <c r="E52" s="7">
        <f>(SUM(E2:E51)/50)^0.5</f>
        <v>15.068855995914223</v>
      </c>
      <c r="F52" s="6" t="s">
        <v>5</v>
      </c>
      <c r="G52" s="7">
        <f>(SUM(G2:G51)/50)^0.5</f>
        <v>14.713751438446961</v>
      </c>
      <c r="H52" s="6" t="s">
        <v>6</v>
      </c>
      <c r="I52" s="7">
        <f t="shared" ref="I52:O52" si="13">(SUM(I2:I51)/50)^0.5</f>
        <v>14.586806169549245</v>
      </c>
      <c r="J52" s="6" t="s">
        <v>7</v>
      </c>
      <c r="K52" s="7">
        <f t="shared" si="13"/>
        <v>14.352121217715517</v>
      </c>
      <c r="L52" s="6" t="s">
        <v>8</v>
      </c>
      <c r="M52" s="7">
        <f t="shared" si="13"/>
        <v>73.992372646853354</v>
      </c>
      <c r="N52" s="6" t="s">
        <v>9</v>
      </c>
      <c r="O52" s="7">
        <f t="shared" si="13"/>
        <v>274.14666247392586</v>
      </c>
    </row>
    <row r="53" spans="1:15" x14ac:dyDescent="0.3">
      <c r="A53" s="18"/>
      <c r="B53" s="5"/>
      <c r="C53" s="4"/>
      <c r="D53" s="6" t="s">
        <v>23</v>
      </c>
      <c r="E53" s="20">
        <f>_xlfn.VAR.S(D2:D51)</f>
        <v>432.35437900408164</v>
      </c>
      <c r="F53" s="6" t="s">
        <v>24</v>
      </c>
      <c r="G53" s="7">
        <f>_xlfn.VAR.S(F2:F51)</f>
        <v>443.43010096530497</v>
      </c>
      <c r="H53" s="6" t="s">
        <v>25</v>
      </c>
      <c r="I53" s="7">
        <f>_xlfn.VAR.S(H2:H51)</f>
        <v>455.18271859275086</v>
      </c>
      <c r="J53" s="6" t="s">
        <v>26</v>
      </c>
      <c r="K53" s="7">
        <f>_xlfn.VAR.S(J2:J51)</f>
        <v>449.86374041795813</v>
      </c>
      <c r="L53" s="6" t="s">
        <v>27</v>
      </c>
      <c r="M53" s="7">
        <f>_xlfn.VAR.S(L2:L51)</f>
        <v>6058.2092216990977</v>
      </c>
      <c r="N53" s="6" t="s">
        <v>28</v>
      </c>
      <c r="O53" s="7">
        <f>_xlfn.VAR.S(N2:N51)</f>
        <v>42417.905561263135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C28B-211E-4F1B-AECA-7019FC83802E}">
  <dimension ref="A1:C7"/>
  <sheetViews>
    <sheetView workbookViewId="0">
      <selection activeCell="J7" sqref="J7"/>
    </sheetView>
  </sheetViews>
  <sheetFormatPr defaultRowHeight="14.4" x14ac:dyDescent="0.3"/>
  <sheetData>
    <row r="1" spans="1:3" x14ac:dyDescent="0.3">
      <c r="A1" s="11" t="s">
        <v>12</v>
      </c>
      <c r="B1" s="11" t="s">
        <v>13</v>
      </c>
      <c r="C1" s="12" t="s">
        <v>29</v>
      </c>
    </row>
    <row r="2" spans="1:3" x14ac:dyDescent="0.3">
      <c r="A2" s="8">
        <v>1</v>
      </c>
      <c r="B2" s="8">
        <v>15.068899999999999</v>
      </c>
      <c r="C2">
        <v>432.35437900408164</v>
      </c>
    </row>
    <row r="3" spans="1:3" x14ac:dyDescent="0.3">
      <c r="A3" s="8">
        <v>2</v>
      </c>
      <c r="B3" s="8">
        <v>14.713751438446961</v>
      </c>
      <c r="C3">
        <v>443.43010096530497</v>
      </c>
    </row>
    <row r="4" spans="1:3" x14ac:dyDescent="0.3">
      <c r="A4" s="8">
        <v>3</v>
      </c>
      <c r="B4" s="8">
        <v>14.586806169549245</v>
      </c>
      <c r="C4">
        <v>455.18271859275086</v>
      </c>
    </row>
    <row r="5" spans="1:3" x14ac:dyDescent="0.3">
      <c r="A5" s="8">
        <v>4</v>
      </c>
      <c r="B5" s="8">
        <v>14.352121217715517</v>
      </c>
      <c r="C5">
        <v>449.86374041795813</v>
      </c>
    </row>
    <row r="6" spans="1:3" x14ac:dyDescent="0.3">
      <c r="A6" s="8">
        <v>5</v>
      </c>
      <c r="B6" s="8">
        <v>73.992372646853354</v>
      </c>
      <c r="C6">
        <v>6058.2092216990977</v>
      </c>
    </row>
    <row r="7" spans="1:3" x14ac:dyDescent="0.3">
      <c r="A7" s="8">
        <v>6</v>
      </c>
      <c r="B7" s="8">
        <v>274.14666247392586</v>
      </c>
      <c r="C7">
        <v>42417.905561263135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</dc:creator>
  <cp:lastModifiedBy>Niranjan</cp:lastModifiedBy>
  <dcterms:created xsi:type="dcterms:W3CDTF">2021-04-01T14:41:44Z</dcterms:created>
  <dcterms:modified xsi:type="dcterms:W3CDTF">2021-04-06T03:19:19Z</dcterms:modified>
</cp:coreProperties>
</file>