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krish\Box\Niranjana (Niranjana Krishnan)\Data Management\First paper\"/>
    </mc:Choice>
  </mc:AlternateContent>
  <bookViews>
    <workbookView xWindow="0" yWindow="0" windowWidth="29010" windowHeight="12525" activeTab="1"/>
  </bookViews>
  <sheets>
    <sheet name="Metadata" sheetId="1" r:id="rId1"/>
    <sheet name="BCF" sheetId="2" r:id="rId2"/>
    <sheet name="CTR" sheetId="3" r:id="rId3"/>
    <sheet name="CFS" sheetId="4" r:id="rId4"/>
    <sheet name="IMI" sheetId="5" r:id="rId5"/>
    <sheet name="TMX" sheetId="6" r:id="rId6"/>
    <sheet name="CDN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4" l="1"/>
  <c r="J28" i="4"/>
  <c r="J27" i="4"/>
  <c r="J26" i="4"/>
  <c r="J25" i="4"/>
  <c r="J24" i="4"/>
  <c r="J23" i="4"/>
  <c r="J22" i="4"/>
  <c r="G19" i="2"/>
  <c r="H18" i="2"/>
  <c r="Q23" i="2" l="1"/>
  <c r="O23" i="2"/>
  <c r="S23" i="2"/>
  <c r="Q25" i="2"/>
  <c r="O25" i="2"/>
  <c r="S25" i="2"/>
  <c r="O22" i="2"/>
  <c r="S22" i="2"/>
  <c r="Q22" i="2"/>
  <c r="S24" i="2"/>
  <c r="Q24" i="2"/>
  <c r="O24" i="2"/>
  <c r="U22" i="2" l="1"/>
  <c r="U24" i="2"/>
  <c r="U23" i="2"/>
  <c r="U25" i="2"/>
</calcChain>
</file>

<file path=xl/comments1.xml><?xml version="1.0" encoding="utf-8"?>
<comments xmlns="http://schemas.openxmlformats.org/spreadsheetml/2006/main">
  <authors>
    <author>Mark Westgate</author>
  </authors>
  <commentList>
    <comment ref="G16" authorId="0" shapeId="0">
      <text>
        <r>
          <rPr>
            <b/>
            <sz val="8"/>
            <color indexed="81"/>
            <rFont val="Tahoma"/>
            <family val="2"/>
          </rPr>
          <t>in this box enter the value from equation above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8"/>
            <color indexed="81"/>
            <rFont val="Tahoma"/>
            <family val="2"/>
          </rPr>
          <t>in this box enter value from equation above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<sst xmlns="http://schemas.openxmlformats.org/spreadsheetml/2006/main" count="1733" uniqueCount="198">
  <si>
    <t>Component Name</t>
  </si>
  <si>
    <t>Curve Index</t>
  </si>
  <si>
    <t>Weighting Index</t>
  </si>
  <si>
    <t>Origin Index</t>
  </si>
  <si>
    <t>Equation</t>
  </si>
  <si>
    <t>Linear</t>
  </si>
  <si>
    <t>Equal</t>
  </si>
  <si>
    <t>Ignore</t>
  </si>
  <si>
    <t>Y = 7177.17+211605*X   R^2 = 0.9998</t>
  </si>
  <si>
    <t>Specified</t>
  </si>
  <si>
    <t>Calculated</t>
  </si>
  <si>
    <t>Filename</t>
  </si>
  <si>
    <t>Sample Type</t>
  </si>
  <si>
    <t>Sample Name</t>
  </si>
  <si>
    <t>Integ. Type</t>
  </si>
  <si>
    <t>Area</t>
  </si>
  <si>
    <t>ISTD Area</t>
  </si>
  <si>
    <t>Amount</t>
  </si>
  <si>
    <t>%Diff</t>
  </si>
  <si>
    <t>%RSD-AMT</t>
  </si>
  <si>
    <t>Peak Status</t>
  </si>
  <si>
    <t>Level</t>
  </si>
  <si>
    <t>Units</t>
  </si>
  <si>
    <t>RT</t>
  </si>
  <si>
    <t>Sample ID</t>
  </si>
  <si>
    <t>Cal1_1ppb_Stock</t>
  </si>
  <si>
    <t>Std Bracket Sample</t>
  </si>
  <si>
    <t>Method Settings</t>
  </si>
  <si>
    <t>NA</t>
  </si>
  <si>
    <t>Response Low</t>
  </si>
  <si>
    <t>1</t>
  </si>
  <si>
    <t>ng/ml</t>
  </si>
  <si>
    <t>Cal2_2ppb_Stock</t>
  </si>
  <si>
    <t>2</t>
  </si>
  <si>
    <t>Cal3_5ppb_Stock</t>
  </si>
  <si>
    <t>3</t>
  </si>
  <si>
    <t>Cal4_10ppb_Stock</t>
  </si>
  <si>
    <t>4</t>
  </si>
  <si>
    <t>Cal5_15ppb_Stock</t>
  </si>
  <si>
    <t>Manual Integration</t>
  </si>
  <si>
    <t>5</t>
  </si>
  <si>
    <t>Cal6_20ppb_Stock</t>
  </si>
  <si>
    <t>6</t>
  </si>
  <si>
    <t>Cal7_40ppb_Stock</t>
  </si>
  <si>
    <t>7</t>
  </si>
  <si>
    <t>Solvent1</t>
  </si>
  <si>
    <t>Blank Sample</t>
  </si>
  <si>
    <t>NF</t>
  </si>
  <si>
    <t>Not Found</t>
  </si>
  <si>
    <t>Solvent10</t>
  </si>
  <si>
    <t>Solvent11</t>
  </si>
  <si>
    <t>Solvent12</t>
  </si>
  <si>
    <t>Solvent2</t>
  </si>
  <si>
    <t>Solvent3</t>
  </si>
  <si>
    <t>Solvent4</t>
  </si>
  <si>
    <t>Solvent5</t>
  </si>
  <si>
    <t>Solvent6</t>
  </si>
  <si>
    <t>Solvent7</t>
  </si>
  <si>
    <t>Solvent8</t>
  </si>
  <si>
    <t>Solvent9</t>
  </si>
  <si>
    <t>CTR1_10ppb</t>
  </si>
  <si>
    <t>Unknown Sample</t>
  </si>
  <si>
    <t>CTR2_10ppb</t>
  </si>
  <si>
    <t>CTR3_10ppb</t>
  </si>
  <si>
    <t>CTR4_10ppb</t>
  </si>
  <si>
    <t>CTR5_10ppb</t>
  </si>
  <si>
    <t>CTR6_10ppb</t>
  </si>
  <si>
    <t>CTR7_10ppb</t>
  </si>
  <si>
    <t>Chlothianidin</t>
  </si>
  <si>
    <t>Y = -62104.6+220135*X   R^2 = 0.9997</t>
  </si>
  <si>
    <t>Cal7_30ppb_Stock</t>
  </si>
  <si>
    <t>Cal8_50ppb_Stock</t>
  </si>
  <si>
    <t>8</t>
  </si>
  <si>
    <t>Silwet_01%</t>
  </si>
  <si>
    <t>CDN1_10ppb</t>
  </si>
  <si>
    <t>CDN2_10ppb</t>
  </si>
  <si>
    <t>CDN3_10ppb</t>
  </si>
  <si>
    <t>CDN4_31-6ppb</t>
  </si>
  <si>
    <t>CDN5_10ppb</t>
  </si>
  <si>
    <t>CDN6_31-6ppb</t>
  </si>
  <si>
    <t>CDN7_10ppb</t>
  </si>
  <si>
    <t>CDN8_10ppb</t>
  </si>
  <si>
    <t>Back calculated</t>
  </si>
  <si>
    <t xml:space="preserve">Equation for </t>
  </si>
  <si>
    <t>y =</t>
  </si>
  <si>
    <t>x+</t>
  </si>
  <si>
    <t>Standard curve</t>
  </si>
  <si>
    <t>Eq for meas.</t>
  </si>
  <si>
    <t xml:space="preserve">ng = (area cts + </t>
  </si>
  <si>
    <t>)</t>
  </si>
  <si>
    <t xml:space="preserve">ng </t>
  </si>
  <si>
    <t>Average in mg/mL</t>
  </si>
  <si>
    <t>Std Dev in mg/mL</t>
  </si>
  <si>
    <t>Average Recovery</t>
  </si>
  <si>
    <t>% RSD</t>
  </si>
  <si>
    <t>10mg/mL</t>
  </si>
  <si>
    <t>1mg/mL</t>
  </si>
  <si>
    <t>0.316mg/mL</t>
  </si>
  <si>
    <t>0.1mg/mL</t>
  </si>
  <si>
    <t>area cts</t>
  </si>
  <si>
    <t>ppb</t>
  </si>
  <si>
    <t>ppm</t>
  </si>
  <si>
    <t>dil factor</t>
  </si>
  <si>
    <t>mg/mL</t>
  </si>
  <si>
    <t>% recovery</t>
  </si>
  <si>
    <t>0.01mg/mL</t>
  </si>
  <si>
    <t>0.001mg/mL</t>
  </si>
  <si>
    <t>0.0001mg/mL</t>
  </si>
  <si>
    <t>Chlorpyrifos</t>
  </si>
  <si>
    <t>Y = -31205.1+72531.5*X   R^2 = 0.9988</t>
  </si>
  <si>
    <t>Actual amount</t>
  </si>
  <si>
    <t>Response High</t>
  </si>
  <si>
    <t>CFS1S</t>
  </si>
  <si>
    <t>CFS2S</t>
  </si>
  <si>
    <t>CFS3S</t>
  </si>
  <si>
    <t>CFS4S</t>
  </si>
  <si>
    <t>CFS5S-20000dil</t>
  </si>
  <si>
    <t>CFS5S</t>
  </si>
  <si>
    <t>CFS6S-100000dil</t>
  </si>
  <si>
    <t>CFS6S</t>
  </si>
  <si>
    <t>CFS7S-200000dil</t>
  </si>
  <si>
    <t>CFS7S</t>
  </si>
  <si>
    <t>CFS8S-1000000dil</t>
  </si>
  <si>
    <t>CFS8S</t>
  </si>
  <si>
    <t>1/X</t>
  </si>
  <si>
    <t>Y = 63944.6+375408*X   R^2 = 0.9994</t>
  </si>
  <si>
    <t>Excluded</t>
  </si>
  <si>
    <t>Cal5_20ppb_Stock</t>
  </si>
  <si>
    <t>Cal6_50ppb_Stock</t>
  </si>
  <si>
    <t>Cal7_80ppb_Stock</t>
  </si>
  <si>
    <t>Cal8_100ppb_Stock</t>
  </si>
  <si>
    <r>
      <t>144.342-22.963=</t>
    </r>
    <r>
      <rPr>
        <sz val="8"/>
        <color indexed="10"/>
        <rFont val="Arial"/>
        <family val="2"/>
      </rPr>
      <t>121.379</t>
    </r>
    <r>
      <rPr>
        <sz val="8"/>
        <rFont val="Arial"/>
        <family val="2"/>
      </rPr>
      <t xml:space="preserve"> ppb</t>
    </r>
  </si>
  <si>
    <t>IMI1_5ppb</t>
  </si>
  <si>
    <r>
      <t>1910.294-22.9630=</t>
    </r>
    <r>
      <rPr>
        <sz val="8"/>
        <color indexed="10"/>
        <rFont val="Arial"/>
        <family val="2"/>
      </rPr>
      <t>1887.331</t>
    </r>
    <r>
      <rPr>
        <sz val="8"/>
        <rFont val="Arial"/>
        <family val="2"/>
      </rPr>
      <t xml:space="preserve"> ppb</t>
    </r>
  </si>
  <si>
    <t>IMI2_50ppb</t>
  </si>
  <si>
    <r>
      <t>15328.939-22.963=</t>
    </r>
    <r>
      <rPr>
        <sz val="8"/>
        <color indexed="10"/>
        <rFont val="Arial"/>
        <family val="2"/>
      </rPr>
      <t>15328.939</t>
    </r>
    <r>
      <rPr>
        <sz val="8"/>
        <rFont val="Arial"/>
        <family val="2"/>
      </rPr>
      <t xml:space="preserve"> ppb</t>
    </r>
  </si>
  <si>
    <t>IMI3_50ppb</t>
  </si>
  <si>
    <r>
      <t>44372.150-22.963=</t>
    </r>
    <r>
      <rPr>
        <sz val="8"/>
        <color indexed="10"/>
        <rFont val="Arial"/>
        <family val="2"/>
      </rPr>
      <t xml:space="preserve">44372.150 </t>
    </r>
    <r>
      <rPr>
        <sz val="8"/>
        <rFont val="Arial"/>
        <family val="2"/>
      </rPr>
      <t>ppb</t>
    </r>
  </si>
  <si>
    <t>IMI4_31-6ppb</t>
  </si>
  <si>
    <r>
      <t>145164.136-22.963=</t>
    </r>
    <r>
      <rPr>
        <sz val="8"/>
        <color indexed="10"/>
        <rFont val="Arial"/>
        <family val="2"/>
      </rPr>
      <t>145164.136</t>
    </r>
    <r>
      <rPr>
        <sz val="8"/>
        <rFont val="Arial"/>
        <family val="2"/>
      </rPr>
      <t xml:space="preserve"> ppb</t>
    </r>
  </si>
  <si>
    <t>IMI5_50ppb</t>
  </si>
  <si>
    <r>
      <t>362656.807-22.963=</t>
    </r>
    <r>
      <rPr>
        <sz val="8"/>
        <color indexed="10"/>
        <rFont val="Arial"/>
        <family val="2"/>
      </rPr>
      <t>362656.807</t>
    </r>
    <r>
      <rPr>
        <sz val="8"/>
        <rFont val="Arial"/>
        <family val="2"/>
      </rPr>
      <t xml:space="preserve"> ppb</t>
    </r>
  </si>
  <si>
    <t>IMI6_31-6ppb_20000dil</t>
  </si>
  <si>
    <r>
      <t>66.346*20000-22.963=</t>
    </r>
    <r>
      <rPr>
        <sz val="8"/>
        <color indexed="10"/>
        <rFont val="Arial"/>
        <family val="2"/>
      </rPr>
      <t>1326913.707</t>
    </r>
    <r>
      <rPr>
        <sz val="8"/>
        <rFont val="Arial"/>
        <family val="2"/>
      </rPr>
      <t xml:space="preserve"> ppb</t>
    </r>
  </si>
  <si>
    <t>IMI7_50ppb_100000dil</t>
  </si>
  <si>
    <r>
      <t>47.445*100000-22.963=</t>
    </r>
    <r>
      <rPr>
        <sz val="8"/>
        <color indexed="10"/>
        <rFont val="Arial"/>
        <family val="2"/>
      </rPr>
      <t>4744539.21</t>
    </r>
    <r>
      <rPr>
        <sz val="8"/>
        <rFont val="Arial"/>
        <family val="2"/>
      </rPr>
      <t xml:space="preserve"> ppb</t>
    </r>
  </si>
  <si>
    <t>IMI8_31-6ppb</t>
  </si>
  <si>
    <t xml:space="preserve"> </t>
  </si>
  <si>
    <t>Y = 8673.73+543773*X   R^2 = 0.9999</t>
  </si>
  <si>
    <r>
      <t>4.693*20-0.256=</t>
    </r>
    <r>
      <rPr>
        <sz val="8"/>
        <color indexed="10"/>
        <rFont val="Arial"/>
        <family val="2"/>
      </rPr>
      <t>93.604 ppb</t>
    </r>
  </si>
  <si>
    <t>TMX1_5ppb</t>
  </si>
  <si>
    <r>
      <t>44.920*20-0.256=</t>
    </r>
    <r>
      <rPr>
        <sz val="8"/>
        <color indexed="10"/>
        <rFont val="Arial"/>
        <family val="2"/>
      </rPr>
      <t>898.144 ppb</t>
    </r>
  </si>
  <si>
    <t>TMX2_50ppb</t>
  </si>
  <si>
    <r>
      <t>55.186*200-0.256=</t>
    </r>
    <r>
      <rPr>
        <sz val="8"/>
        <color indexed="10"/>
        <rFont val="Arial"/>
        <family val="2"/>
      </rPr>
      <t xml:space="preserve">11036.944 ppb </t>
    </r>
  </si>
  <si>
    <t>TMX3_50ppb</t>
  </si>
  <si>
    <r>
      <t>34.257*1000-0.256=</t>
    </r>
    <r>
      <rPr>
        <sz val="8"/>
        <color indexed="10"/>
        <rFont val="Arial"/>
        <family val="2"/>
      </rPr>
      <t>34256.744 ppb</t>
    </r>
  </si>
  <si>
    <t>TMX4_31-6ppb</t>
  </si>
  <si>
    <r>
      <t>48.861*2000-0.256=</t>
    </r>
    <r>
      <rPr>
        <sz val="8"/>
        <color indexed="10"/>
        <rFont val="Arial"/>
        <family val="2"/>
      </rPr>
      <t>97721.744 ppb</t>
    </r>
  </si>
  <si>
    <t>TMX5_50ppb</t>
  </si>
  <si>
    <r>
      <t>33.992*10000-0.256=</t>
    </r>
    <r>
      <rPr>
        <sz val="8"/>
        <color indexed="10"/>
        <rFont val="Arial"/>
        <family val="2"/>
      </rPr>
      <t>339919.744 ppb</t>
    </r>
  </si>
  <si>
    <t>TMX6_31-6ppb</t>
  </si>
  <si>
    <r>
      <t>60.509*20000-0.256=</t>
    </r>
    <r>
      <rPr>
        <sz val="8"/>
        <color indexed="10"/>
        <rFont val="Arial"/>
        <family val="2"/>
      </rPr>
      <t>1210179.744  ppb</t>
    </r>
  </si>
  <si>
    <t>TMX7_50ppb</t>
  </si>
  <si>
    <r>
      <t>54.569*200000-0.256=</t>
    </r>
    <r>
      <rPr>
        <sz val="8"/>
        <color indexed="10"/>
        <rFont val="Arial"/>
        <family val="2"/>
      </rPr>
      <t>5456900.077 ppb</t>
    </r>
  </si>
  <si>
    <t>TMX8_50ppb</t>
  </si>
  <si>
    <t>This file contains the measured concentrations of insecticide solutions used in the dietary bioassays</t>
  </si>
  <si>
    <t>These data were used in Table S3, S4, S17, and S18</t>
  </si>
  <si>
    <t>Each tab corresponds to an insecticide. BCF = beta-cyfluthrin, CTR = chlorantraniliprole, CFS = chlorpyrifos, IMI = imidacloprid, TMX = thiamethoxam, and CDN = clothianidin</t>
  </si>
  <si>
    <t>The method of analyses have been described in the paper</t>
  </si>
  <si>
    <t>Calculations</t>
  </si>
  <si>
    <t>Note:  Each TMX  stock solution was diluted before injection. Dilution series provided below.  Values in red (see Table S3) after background correction for TMX (see row 13).</t>
  </si>
  <si>
    <t>Note: Each IMI  stock solution diluted prior to  injection. Dilution series provided below. Values in red (see Table S3) after background correction for IMI (see row 13).</t>
  </si>
  <si>
    <t>Imidacloprid</t>
  </si>
  <si>
    <t>Stock in EtAc and diluted in EtAc</t>
  </si>
  <si>
    <t>ID</t>
  </si>
  <si>
    <t>10mg/mL rep1</t>
  </si>
  <si>
    <t>10mg/mL rep2</t>
  </si>
  <si>
    <t>10mg/mL rep3</t>
  </si>
  <si>
    <t>1mg/mL rep1</t>
  </si>
  <si>
    <t>10^-3mg/mL 1ppm EA/SW (N) shot as is</t>
  </si>
  <si>
    <t>1mg/mL rep2</t>
  </si>
  <si>
    <t>1mg/mL rep3</t>
  </si>
  <si>
    <t>0.316mg/mL rep1</t>
  </si>
  <si>
    <t>0.316mg/mL rep2</t>
  </si>
  <si>
    <t>0.316mg/mL rep3</t>
  </si>
  <si>
    <t>0.1mg/mL rep1</t>
  </si>
  <si>
    <t>0.1mg/mL rep2</t>
  </si>
  <si>
    <t>0.1mg/mL rep3</t>
  </si>
  <si>
    <t>0.01mg/mL rep1</t>
  </si>
  <si>
    <t>0.01mg/mL rep2</t>
  </si>
  <si>
    <t>0.01mg/mL rep3</t>
  </si>
  <si>
    <t>0.001mg/mL rep1</t>
  </si>
  <si>
    <t>0.001mg/mL rep2</t>
  </si>
  <si>
    <t>0.001mg/mL rep3</t>
  </si>
  <si>
    <t>0.0001mg/mL rep1</t>
  </si>
  <si>
    <t>0.0001mg/mL rep2</t>
  </si>
  <si>
    <t>0.0001mg/mL rep3</t>
  </si>
  <si>
    <t>Chlorantraniliprole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</si>
</sst>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"/>
    <numFmt numFmtId="165" formatCode="0.000"/>
    <numFmt numFmtId="166" formatCode="0.0%"/>
    <numFmt numFmtId="167" formatCode="#.00"/>
    <numFmt numFmtId="168" formatCode="0.0000"/>
    <numFmt numFmtId="169" formatCode="0.00000"/>
  </numFmts>
  <fonts count="1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indexed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5" fillId="0" borderId="0"/>
  </cellStyleXfs>
  <cellXfs count="165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3" fillId="0" borderId="0" xfId="0" applyNumberFormat="1" applyFont="1" applyAlignment="1"/>
    <xf numFmtId="16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3" borderId="5" xfId="0" applyFill="1" applyBorder="1"/>
    <xf numFmtId="0" fontId="0" fillId="2" borderId="4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/>
    </xf>
    <xf numFmtId="0" fontId="13" fillId="0" borderId="0" xfId="0" applyFont="1"/>
    <xf numFmtId="165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2"/>
    <xf numFmtId="49" fontId="2" fillId="0" borderId="0" xfId="2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49" fontId="2" fillId="0" borderId="0" xfId="2" applyNumberFormat="1" applyFont="1" applyAlignment="1">
      <alignment horizontal="right"/>
    </xf>
    <xf numFmtId="9" fontId="2" fillId="0" borderId="0" xfId="2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49" fontId="2" fillId="0" borderId="0" xfId="2" applyNumberFormat="1" applyFont="1" applyFill="1" applyBorder="1" applyAlignment="1">
      <alignment horizontal="left"/>
    </xf>
    <xf numFmtId="165" fontId="2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center"/>
    </xf>
    <xf numFmtId="1" fontId="2" fillId="0" borderId="0" xfId="2" applyNumberFormat="1" applyFont="1" applyAlignment="1">
      <alignment horizontal="right"/>
    </xf>
    <xf numFmtId="165" fontId="1" fillId="0" borderId="0" xfId="2" applyNumberFormat="1" applyFont="1" applyAlignment="1">
      <alignment horizontal="right"/>
    </xf>
    <xf numFmtId="49" fontId="1" fillId="0" borderId="0" xfId="2" applyNumberFormat="1" applyFont="1" applyAlignment="1"/>
    <xf numFmtId="49" fontId="2" fillId="0" borderId="0" xfId="2" applyNumberFormat="1" applyFont="1" applyAlignment="1"/>
    <xf numFmtId="164" fontId="15" fillId="0" borderId="0" xfId="2" applyNumberFormat="1" applyAlignment="1">
      <alignment horizontal="right"/>
    </xf>
    <xf numFmtId="164" fontId="2" fillId="0" borderId="0" xfId="2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0" fontId="14" fillId="0" borderId="0" xfId="1" applyFont="1" applyAlignment="1">
      <alignment horizontal="center"/>
    </xf>
    <xf numFmtId="165" fontId="14" fillId="0" borderId="0" xfId="1" applyNumberFormat="1" applyFont="1" applyAlignment="1">
      <alignment horizontal="center"/>
    </xf>
    <xf numFmtId="165" fontId="12" fillId="0" borderId="0" xfId="2" applyNumberFormat="1" applyFont="1" applyAlignment="1">
      <alignment horizontal="right"/>
    </xf>
    <xf numFmtId="0" fontId="13" fillId="0" borderId="0" xfId="2" applyFont="1"/>
    <xf numFmtId="165" fontId="2" fillId="0" borderId="0" xfId="2" applyNumberFormat="1" applyFont="1" applyAlignment="1">
      <alignment horizontal="center" wrapText="1"/>
    </xf>
    <xf numFmtId="49" fontId="1" fillId="0" borderId="0" xfId="2" applyNumberFormat="1" applyFont="1" applyFill="1" applyAlignment="1">
      <alignment horizontal="left"/>
    </xf>
    <xf numFmtId="1" fontId="1" fillId="0" borderId="0" xfId="2" applyNumberFormat="1" applyFont="1" applyFill="1" applyAlignment="1">
      <alignment horizontal="right"/>
    </xf>
    <xf numFmtId="164" fontId="1" fillId="0" borderId="0" xfId="2" applyNumberFormat="1" applyFon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9" fontId="1" fillId="0" borderId="0" xfId="2" applyNumberFormat="1" applyFont="1" applyFill="1" applyAlignment="1">
      <alignment horizontal="right"/>
    </xf>
    <xf numFmtId="166" fontId="1" fillId="0" borderId="0" xfId="2" applyNumberFormat="1" applyFont="1" applyFill="1" applyAlignment="1">
      <alignment horizontal="right"/>
    </xf>
    <xf numFmtId="49" fontId="1" fillId="0" borderId="0" xfId="2" applyNumberFormat="1" applyFont="1" applyFill="1" applyAlignment="1">
      <alignment horizontal="center"/>
    </xf>
    <xf numFmtId="167" fontId="1" fillId="0" borderId="0" xfId="2" applyNumberFormat="1" applyFont="1" applyFill="1" applyAlignment="1">
      <alignment horizontal="right"/>
    </xf>
    <xf numFmtId="0" fontId="0" fillId="0" borderId="0" xfId="0" applyFill="1"/>
    <xf numFmtId="0" fontId="15" fillId="0" borderId="0" xfId="2" applyFill="1"/>
    <xf numFmtId="49" fontId="2" fillId="0" borderId="0" xfId="2" applyNumberFormat="1" applyFont="1" applyFill="1" applyAlignment="1">
      <alignment horizontal="left"/>
    </xf>
    <xf numFmtId="1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Alignment="1">
      <alignment horizontal="right"/>
    </xf>
    <xf numFmtId="165" fontId="2" fillId="0" borderId="0" xfId="2" applyNumberFormat="1" applyFont="1" applyFill="1" applyAlignment="1">
      <alignment horizontal="right"/>
    </xf>
    <xf numFmtId="9" fontId="2" fillId="0" borderId="0" xfId="2" applyNumberFormat="1" applyFont="1" applyFill="1" applyAlignment="1">
      <alignment horizontal="right"/>
    </xf>
    <xf numFmtId="166" fontId="2" fillId="0" borderId="0" xfId="2" applyNumberFormat="1" applyFont="1" applyFill="1" applyAlignment="1">
      <alignment horizontal="right"/>
    </xf>
    <xf numFmtId="49" fontId="2" fillId="0" borderId="0" xfId="2" applyNumberFormat="1" applyFont="1" applyFill="1" applyAlignment="1">
      <alignment horizontal="right"/>
    </xf>
    <xf numFmtId="49" fontId="2" fillId="0" borderId="0" xfId="2" applyNumberFormat="1" applyFont="1" applyFill="1" applyAlignment="1">
      <alignment horizontal="center"/>
    </xf>
    <xf numFmtId="167" fontId="2" fillId="0" borderId="0" xfId="2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5" fillId="0" borderId="0" xfId="2" applyAlignmen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/>
    <xf numFmtId="0" fontId="6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6" fillId="0" borderId="10" xfId="0" applyFon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9" fontId="0" fillId="0" borderId="21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69" fontId="0" fillId="0" borderId="16" xfId="0" applyNumberFormat="1" applyBorder="1" applyAlignment="1">
      <alignment horizontal="center"/>
    </xf>
    <xf numFmtId="169" fontId="0" fillId="0" borderId="17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4" xfId="0" applyFont="1" applyBorder="1" applyAlignment="1"/>
    <xf numFmtId="0" fontId="0" fillId="0" borderId="4" xfId="0" applyBorder="1" applyAlignment="1"/>
  </cellXfs>
  <cellStyles count="3">
    <cellStyle name="Normal" xfId="0" builtinId="0"/>
    <cellStyle name="Normal 2" xfId="2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Std Curve</a:t>
            </a:r>
          </a:p>
        </c:rich>
      </c:tx>
      <c:layout>
        <c:manualLayout>
          <c:xMode val="edge"/>
          <c:yMode val="edge"/>
          <c:x val="1.4326725179588639E-2"/>
          <c:y val="2.9069841879521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6925157082634"/>
          <c:y val="0.13372130984656003"/>
          <c:w val="0.78252551764362788"/>
          <c:h val="0.737198485435222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0138279677204209"/>
                  <c:y val="-0.1511633185617090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'[1]Curve in EtAc'!$A$4:$A$23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12.5</c:v>
                </c:pt>
                <c:pt idx="9">
                  <c:v>12.5</c:v>
                </c:pt>
                <c:pt idx="10">
                  <c:v>25</c:v>
                </c:pt>
                <c:pt idx="11">
                  <c:v>25</c:v>
                </c:pt>
                <c:pt idx="12">
                  <c:v>50</c:v>
                </c:pt>
                <c:pt idx="13">
                  <c:v>50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</c:numCache>
            </c:numRef>
          </c:xVal>
          <c:yVal>
            <c:numRef>
              <c:f>'[1]Curve in EtAc'!$B$4:$B$23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1072838.72</c:v>
                </c:pt>
                <c:pt idx="3">
                  <c:v>1185735.48</c:v>
                </c:pt>
                <c:pt idx="4">
                  <c:v>1864896.28</c:v>
                </c:pt>
                <c:pt idx="5">
                  <c:v>2084742.14</c:v>
                </c:pt>
                <c:pt idx="6">
                  <c:v>3995998.2</c:v>
                </c:pt>
                <c:pt idx="7">
                  <c:v>4190252.32</c:v>
                </c:pt>
                <c:pt idx="8">
                  <c:v>7709217.2400000002</c:v>
                </c:pt>
                <c:pt idx="9">
                  <c:v>9775319.2200000007</c:v>
                </c:pt>
                <c:pt idx="10">
                  <c:v>18359999.120000001</c:v>
                </c:pt>
                <c:pt idx="11">
                  <c:v>20980899.879999999</c:v>
                </c:pt>
                <c:pt idx="12">
                  <c:v>56606342.579999998</c:v>
                </c:pt>
                <c:pt idx="13">
                  <c:v>62447054.060000002</c:v>
                </c:pt>
                <c:pt idx="14">
                  <c:v>132202085.79000001</c:v>
                </c:pt>
                <c:pt idx="15">
                  <c:v>154450825.12</c:v>
                </c:pt>
                <c:pt idx="16">
                  <c:v>301201694.04000002</c:v>
                </c:pt>
                <c:pt idx="17">
                  <c:v>332487865.80000001</c:v>
                </c:pt>
                <c:pt idx="19">
                  <c:v>658629010.33000004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4ED-98E4-93EDDE01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80783"/>
        <c:axId val="1"/>
      </c:scatterChart>
      <c:valAx>
        <c:axId val="386180783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ppb</a:t>
                </a:r>
              </a:p>
            </c:rich>
          </c:tx>
          <c:layout>
            <c:manualLayout>
              <c:xMode val="edge"/>
              <c:yMode val="edge"/>
              <c:x val="0.51289453067944923"/>
              <c:y val="0.9253419542069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8"/>
      </c:valAx>
      <c:valAx>
        <c:axId val="1"/>
        <c:scaling>
          <c:orientation val="minMax"/>
          <c:max val="700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 cts</a:t>
                </a:r>
              </a:p>
            </c:rich>
          </c:tx>
          <c:layout>
            <c:manualLayout>
              <c:xMode val="edge"/>
              <c:yMode val="edge"/>
              <c:x val="1.330394408961949E-2"/>
              <c:y val="0.30232635554702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180783"/>
        <c:crosses val="autoZero"/>
        <c:crossBetween val="midCat"/>
        <c:majorUnit val="100000000"/>
        <c:minorUnit val="100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11</xdr:col>
      <xdr:colOff>57150</xdr:colOff>
      <xdr:row>14</xdr:row>
      <xdr:rowOff>114300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32</xdr:row>
      <xdr:rowOff>19049</xdr:rowOff>
    </xdr:from>
    <xdr:to>
      <xdr:col>10</xdr:col>
      <xdr:colOff>343198</xdr:colOff>
      <xdr:row>43</xdr:row>
      <xdr:rowOff>190499</xdr:rowOff>
    </xdr:to>
    <xdr:pic>
      <xdr:nvPicPr>
        <xdr:cNvPr id="2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781799"/>
          <a:ext cx="3038773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76201</xdr:colOff>
      <xdr:row>32</xdr:row>
      <xdr:rowOff>171450</xdr:rowOff>
    </xdr:from>
    <xdr:to>
      <xdr:col>9</xdr:col>
      <xdr:colOff>400051</xdr:colOff>
      <xdr:row>44</xdr:row>
      <xdr:rowOff>15923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1" y="7248525"/>
          <a:ext cx="3276600" cy="22447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rish/Box/Niranjana%20(Niranjana%20Krishnan)/Vet%20Med%20Analyses/Raw%20Data/BCF%20data%2027June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in EtAc"/>
    </sheetNames>
    <sheetDataSet>
      <sheetData sheetId="0">
        <row r="4">
          <cell r="A4">
            <v>0</v>
          </cell>
          <cell r="B4">
            <v>0</v>
          </cell>
        </row>
        <row r="5">
          <cell r="A5">
            <v>0</v>
          </cell>
          <cell r="B5">
            <v>0</v>
          </cell>
        </row>
        <row r="6">
          <cell r="A6">
            <v>1.25</v>
          </cell>
          <cell r="B6">
            <v>1072838.72</v>
          </cell>
        </row>
        <row r="7">
          <cell r="A7">
            <v>1.25</v>
          </cell>
          <cell r="B7">
            <v>1185735.48</v>
          </cell>
        </row>
        <row r="8">
          <cell r="A8">
            <v>2.5</v>
          </cell>
          <cell r="B8">
            <v>1864896.28</v>
          </cell>
        </row>
        <row r="9">
          <cell r="A9">
            <v>2.5</v>
          </cell>
          <cell r="B9">
            <v>2084742.14</v>
          </cell>
        </row>
        <row r="10">
          <cell r="A10">
            <v>5</v>
          </cell>
          <cell r="B10">
            <v>3995998.2</v>
          </cell>
        </row>
        <row r="11">
          <cell r="A11">
            <v>5</v>
          </cell>
          <cell r="B11">
            <v>4190252.32</v>
          </cell>
        </row>
        <row r="12">
          <cell r="A12">
            <v>12.5</v>
          </cell>
          <cell r="B12">
            <v>7709217.2400000002</v>
          </cell>
        </row>
        <row r="13">
          <cell r="A13">
            <v>12.5</v>
          </cell>
          <cell r="B13">
            <v>9775319.2200000007</v>
          </cell>
        </row>
        <row r="14">
          <cell r="A14">
            <v>25</v>
          </cell>
          <cell r="B14">
            <v>18359999.120000001</v>
          </cell>
        </row>
        <row r="15">
          <cell r="A15">
            <v>25</v>
          </cell>
          <cell r="B15">
            <v>20980899.879999999</v>
          </cell>
        </row>
        <row r="16">
          <cell r="A16">
            <v>50</v>
          </cell>
          <cell r="B16">
            <v>56606342.579999998</v>
          </cell>
        </row>
        <row r="17">
          <cell r="A17">
            <v>50</v>
          </cell>
          <cell r="B17">
            <v>62447054.060000002</v>
          </cell>
        </row>
        <row r="18">
          <cell r="A18">
            <v>125</v>
          </cell>
          <cell r="B18">
            <v>132202085.79000001</v>
          </cell>
        </row>
        <row r="19">
          <cell r="A19">
            <v>125</v>
          </cell>
          <cell r="B19">
            <v>154450825.12</v>
          </cell>
        </row>
        <row r="20">
          <cell r="A20">
            <v>250</v>
          </cell>
          <cell r="B20">
            <v>301201694.04000002</v>
          </cell>
        </row>
        <row r="21">
          <cell r="A21">
            <v>250</v>
          </cell>
          <cell r="B21">
            <v>332487865.80000001</v>
          </cell>
        </row>
        <row r="22">
          <cell r="A22">
            <v>500</v>
          </cell>
        </row>
        <row r="23">
          <cell r="A23">
            <v>500</v>
          </cell>
          <cell r="B23">
            <v>658629010.33000004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12" sqref="J12"/>
    </sheetView>
  </sheetViews>
  <sheetFormatPr defaultRowHeight="15" x14ac:dyDescent="0.25"/>
  <sheetData>
    <row r="1" spans="1:1" x14ac:dyDescent="0.25">
      <c r="A1" t="s">
        <v>165</v>
      </c>
    </row>
    <row r="2" spans="1:1" x14ac:dyDescent="0.25">
      <c r="A2" t="s">
        <v>166</v>
      </c>
    </row>
    <row r="4" spans="1:1" x14ac:dyDescent="0.25">
      <c r="A4" t="s">
        <v>167</v>
      </c>
    </row>
    <row r="5" spans="1:1" x14ac:dyDescent="0.25">
      <c r="A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59"/>
  <sheetViews>
    <sheetView tabSelected="1" topLeftCell="A19" workbookViewId="0">
      <selection activeCell="D61" sqref="D61"/>
    </sheetView>
  </sheetViews>
  <sheetFormatPr defaultRowHeight="15" x14ac:dyDescent="0.25"/>
  <cols>
    <col min="1" max="2" width="20.7109375" customWidth="1"/>
    <col min="3" max="3" width="15.42578125" customWidth="1"/>
    <col min="14" max="14" width="11.5703125" customWidth="1"/>
  </cols>
  <sheetData>
    <row r="2" spans="1:9" ht="15.75" thickBot="1" x14ac:dyDescent="0.3">
      <c r="A2" t="s">
        <v>173</v>
      </c>
    </row>
    <row r="3" spans="1:9" x14ac:dyDescent="0.25">
      <c r="A3" s="24" t="s">
        <v>100</v>
      </c>
      <c r="B3" s="115" t="s">
        <v>99</v>
      </c>
      <c r="C3" s="24" t="s">
        <v>82</v>
      </c>
    </row>
    <row r="4" spans="1:9" ht="15" customHeight="1" x14ac:dyDescent="0.25">
      <c r="A4" s="116">
        <v>0</v>
      </c>
      <c r="B4" s="45">
        <v>0</v>
      </c>
      <c r="C4" s="25">
        <v>3.8704448019195556</v>
      </c>
      <c r="E4" s="111"/>
      <c r="F4" s="112"/>
      <c r="G4" s="112"/>
      <c r="H4" s="112"/>
      <c r="I4" s="113"/>
    </row>
    <row r="5" spans="1:9" x14ac:dyDescent="0.25">
      <c r="A5" s="116">
        <v>0</v>
      </c>
      <c r="B5" s="45">
        <v>0</v>
      </c>
      <c r="C5" s="25">
        <v>3.8704448019195556</v>
      </c>
      <c r="E5" s="112"/>
      <c r="F5" s="112"/>
      <c r="G5" s="112"/>
      <c r="H5" s="112"/>
      <c r="I5" s="113"/>
    </row>
    <row r="6" spans="1:9" x14ac:dyDescent="0.25">
      <c r="A6" s="116">
        <v>1.25</v>
      </c>
      <c r="B6" s="45">
        <v>1072838.72</v>
      </c>
      <c r="C6" s="25">
        <v>4.90115397504327</v>
      </c>
    </row>
    <row r="7" spans="1:9" x14ac:dyDescent="0.25">
      <c r="A7" s="116">
        <v>1.25</v>
      </c>
      <c r="B7" s="45">
        <v>1185735.48</v>
      </c>
      <c r="C7" s="25">
        <v>5.0096173665844947</v>
      </c>
    </row>
    <row r="8" spans="1:9" x14ac:dyDescent="0.25">
      <c r="A8" s="116">
        <v>2.5</v>
      </c>
      <c r="B8" s="45">
        <v>1864896.28</v>
      </c>
      <c r="C8" s="25">
        <v>5.6621080471837555</v>
      </c>
    </row>
    <row r="9" spans="1:9" x14ac:dyDescent="0.25">
      <c r="A9" s="116">
        <v>2.5</v>
      </c>
      <c r="B9" s="45">
        <v>2084742.14</v>
      </c>
      <c r="C9" s="25">
        <v>5.8733207302749033</v>
      </c>
    </row>
    <row r="10" spans="1:9" x14ac:dyDescent="0.25">
      <c r="A10" s="116">
        <v>5</v>
      </c>
      <c r="B10" s="45">
        <v>3995998.2</v>
      </c>
      <c r="C10" s="25">
        <v>7.709523242829901</v>
      </c>
    </row>
    <row r="11" spans="1:9" x14ac:dyDescent="0.25">
      <c r="A11" s="116">
        <v>5</v>
      </c>
      <c r="B11" s="45">
        <v>4190252.32</v>
      </c>
      <c r="C11" s="25">
        <v>7.8961491537599935</v>
      </c>
    </row>
    <row r="12" spans="1:9" x14ac:dyDescent="0.25">
      <c r="A12" s="116">
        <v>12.5</v>
      </c>
      <c r="B12" s="45">
        <v>7709217.2400000002</v>
      </c>
      <c r="C12" s="25">
        <v>11.276927042671906</v>
      </c>
    </row>
    <row r="13" spans="1:9" x14ac:dyDescent="0.25">
      <c r="A13" s="116">
        <v>12.5</v>
      </c>
      <c r="B13" s="45">
        <v>9775319.2200000007</v>
      </c>
      <c r="C13" s="25">
        <v>13.261894795695463</v>
      </c>
    </row>
    <row r="14" spans="1:9" x14ac:dyDescent="0.25">
      <c r="A14" s="116">
        <v>25</v>
      </c>
      <c r="B14" s="45">
        <v>18359999.120000001</v>
      </c>
      <c r="C14" s="25">
        <v>21.509460954810944</v>
      </c>
    </row>
    <row r="15" spans="1:9" ht="15.75" thickBot="1" x14ac:dyDescent="0.3">
      <c r="A15" s="116">
        <v>25</v>
      </c>
      <c r="B15" s="45">
        <v>20980899.879999999</v>
      </c>
      <c r="C15" s="25">
        <v>24.027440968786308</v>
      </c>
    </row>
    <row r="16" spans="1:9" ht="15.75" thickBot="1" x14ac:dyDescent="0.3">
      <c r="A16" s="116">
        <v>50</v>
      </c>
      <c r="B16" s="45">
        <v>56606342.579999998</v>
      </c>
      <c r="C16" s="25">
        <v>58.253900084172507</v>
      </c>
      <c r="D16" s="26" t="s">
        <v>83</v>
      </c>
      <c r="E16" s="27"/>
      <c r="F16" s="28" t="s">
        <v>84</v>
      </c>
      <c r="G16" s="29">
        <v>1040874.33</v>
      </c>
      <c r="H16" s="30" t="s">
        <v>85</v>
      </c>
      <c r="I16" s="29">
        <v>-4028646.64</v>
      </c>
    </row>
    <row r="17" spans="1:22" x14ac:dyDescent="0.25">
      <c r="A17" s="116">
        <v>50</v>
      </c>
      <c r="B17" s="45">
        <v>62447054.060000002</v>
      </c>
      <c r="C17" s="25">
        <v>63.865251341148941</v>
      </c>
      <c r="D17" s="31" t="s">
        <v>86</v>
      </c>
      <c r="E17" s="32"/>
      <c r="F17" s="32"/>
      <c r="G17" s="32"/>
      <c r="H17" s="32"/>
      <c r="I17" s="33"/>
    </row>
    <row r="18" spans="1:22" ht="15.75" thickBot="1" x14ac:dyDescent="0.3">
      <c r="A18" s="116">
        <v>125</v>
      </c>
      <c r="B18" s="45">
        <v>132202085.79000001</v>
      </c>
      <c r="C18" s="25">
        <v>130.88105691875407</v>
      </c>
      <c r="D18" s="34" t="s">
        <v>87</v>
      </c>
      <c r="E18" s="35"/>
      <c r="G18" s="36" t="s">
        <v>88</v>
      </c>
      <c r="H18" s="37">
        <f>-(+I16)</f>
        <v>4028646.64</v>
      </c>
      <c r="I18" s="38" t="s">
        <v>89</v>
      </c>
    </row>
    <row r="19" spans="1:22" x14ac:dyDescent="0.25">
      <c r="A19" s="116">
        <v>125</v>
      </c>
      <c r="B19" s="45">
        <v>154450825.12</v>
      </c>
      <c r="C19" s="25">
        <v>152.25610546087731</v>
      </c>
      <c r="D19" s="39" t="s">
        <v>90</v>
      </c>
      <c r="E19" s="40"/>
      <c r="F19" s="40"/>
      <c r="G19" s="114">
        <f>+G16</f>
        <v>1040874.33</v>
      </c>
      <c r="H19" s="114"/>
      <c r="I19" s="41"/>
    </row>
    <row r="20" spans="1:22" ht="15.75" thickBot="1" x14ac:dyDescent="0.3">
      <c r="A20" s="116">
        <v>250</v>
      </c>
      <c r="B20" s="45">
        <v>301201694.04000002</v>
      </c>
      <c r="C20" s="25">
        <v>293.24418124520378</v>
      </c>
      <c r="D20" s="42"/>
      <c r="E20" s="42"/>
      <c r="F20" s="42"/>
      <c r="G20" s="43"/>
      <c r="H20" s="43"/>
      <c r="I20" s="42"/>
    </row>
    <row r="21" spans="1:22" ht="15.75" thickBot="1" x14ac:dyDescent="0.3">
      <c r="A21" s="116">
        <v>250</v>
      </c>
      <c r="B21" s="45">
        <v>332487865.80000001</v>
      </c>
      <c r="C21" s="25">
        <v>323.30176923471635</v>
      </c>
      <c r="D21" s="42"/>
      <c r="E21" s="42"/>
      <c r="F21" s="42"/>
      <c r="G21" s="43"/>
      <c r="H21" s="43"/>
      <c r="I21" s="42"/>
      <c r="M21" s="133" t="s">
        <v>24</v>
      </c>
      <c r="N21" s="162"/>
      <c r="O21" s="161" t="s">
        <v>91</v>
      </c>
      <c r="P21" s="162"/>
      <c r="Q21" s="161" t="s">
        <v>92</v>
      </c>
      <c r="R21" s="134"/>
      <c r="S21" s="133" t="s">
        <v>93</v>
      </c>
      <c r="T21" s="134"/>
      <c r="U21" s="133" t="s">
        <v>94</v>
      </c>
      <c r="V21" s="134"/>
    </row>
    <row r="22" spans="1:22" x14ac:dyDescent="0.25">
      <c r="A22" s="116">
        <v>500</v>
      </c>
      <c r="B22" s="45"/>
      <c r="C22" s="25">
        <v>3.8704448019195556</v>
      </c>
      <c r="D22" s="42"/>
      <c r="E22" s="42"/>
      <c r="F22" s="42"/>
      <c r="G22" s="43"/>
      <c r="H22" s="43"/>
      <c r="I22" s="42"/>
      <c r="M22" s="156" t="s">
        <v>95</v>
      </c>
      <c r="N22" s="157"/>
      <c r="O22" s="158">
        <f>AVERAGE(H27:H29)</f>
        <v>20.611905635571777</v>
      </c>
      <c r="P22" s="159"/>
      <c r="Q22" s="158">
        <f>STDEV(H27:H29)</f>
        <v>0.88912306841991962</v>
      </c>
      <c r="R22" s="160"/>
      <c r="S22" s="135">
        <f>AVERAGE(I27:I29)</f>
        <v>2.0611905635571781</v>
      </c>
      <c r="T22" s="136"/>
      <c r="U22" s="135">
        <f>Q22/O22</f>
        <v>4.3136383609552423E-2</v>
      </c>
      <c r="V22" s="136"/>
    </row>
    <row r="23" spans="1:22" x14ac:dyDescent="0.25">
      <c r="A23" s="116">
        <v>500</v>
      </c>
      <c r="B23" s="45">
        <v>658629010.33000004</v>
      </c>
      <c r="C23" s="25">
        <v>636.63560323367767</v>
      </c>
      <c r="D23" s="42"/>
      <c r="E23" s="42"/>
      <c r="F23" s="42"/>
      <c r="G23" s="43"/>
      <c r="H23" s="43"/>
      <c r="I23" s="42"/>
      <c r="M23" s="142" t="s">
        <v>96</v>
      </c>
      <c r="N23" s="143"/>
      <c r="O23" s="153">
        <f>AVERAGE(H31:H33)</f>
        <v>0.21045822282983959</v>
      </c>
      <c r="P23" s="154"/>
      <c r="Q23" s="153">
        <f>STDEV(H31:H33)</f>
        <v>0.13485094712941126</v>
      </c>
      <c r="R23" s="155"/>
      <c r="S23" s="129">
        <f>AVERAGE(I31:I33)</f>
        <v>0.21045822282983959</v>
      </c>
      <c r="T23" s="130"/>
      <c r="U23" s="129">
        <f t="shared" ref="U23:U25" si="0">Q23/O23</f>
        <v>0.6407492437985729</v>
      </c>
      <c r="V23" s="130"/>
    </row>
    <row r="24" spans="1:22" x14ac:dyDescent="0.25">
      <c r="D24" s="42"/>
      <c r="E24" s="42"/>
      <c r="F24" s="42"/>
      <c r="G24" s="43"/>
      <c r="H24" s="43"/>
      <c r="I24" s="42"/>
      <c r="M24" s="142" t="s">
        <v>97</v>
      </c>
      <c r="N24" s="143"/>
      <c r="O24" s="150">
        <f>AVERAGE(H35:H37)</f>
        <v>9.0191656039783394E-2</v>
      </c>
      <c r="P24" s="151"/>
      <c r="Q24" s="150">
        <f>STDEV(H35:H37)</f>
        <v>3.2976788296640934E-2</v>
      </c>
      <c r="R24" s="152"/>
      <c r="S24" s="129">
        <f>AVERAGE(I35:I37)</f>
        <v>0.2854166330372892</v>
      </c>
      <c r="T24" s="130"/>
      <c r="U24" s="129">
        <f t="shared" si="0"/>
        <v>0.36563014523311255</v>
      </c>
      <c r="V24" s="130"/>
    </row>
    <row r="25" spans="1:22" x14ac:dyDescent="0.25">
      <c r="A25" s="117"/>
      <c r="M25" s="142" t="s">
        <v>98</v>
      </c>
      <c r="N25" s="143"/>
      <c r="O25" s="150">
        <f>AVERAGE(H39:H41)</f>
        <v>2.1466079382512968E-2</v>
      </c>
      <c r="P25" s="151"/>
      <c r="Q25" s="150">
        <f>STDEV(H39:H41)</f>
        <v>8.8797972864810767E-3</v>
      </c>
      <c r="R25" s="152"/>
      <c r="S25" s="129">
        <f>AVERAGE(I39:I41)</f>
        <v>0.2146607938251297</v>
      </c>
      <c r="T25" s="130"/>
      <c r="U25" s="129">
        <f t="shared" si="0"/>
        <v>0.41366647016664232</v>
      </c>
      <c r="V25" s="130"/>
    </row>
    <row r="26" spans="1:22" x14ac:dyDescent="0.25">
      <c r="A26" s="131" t="s">
        <v>174</v>
      </c>
      <c r="B26" s="132"/>
      <c r="C26" s="44" t="s">
        <v>99</v>
      </c>
      <c r="D26" s="44" t="s">
        <v>100</v>
      </c>
      <c r="E26" s="44" t="s">
        <v>101</v>
      </c>
      <c r="F26" s="44" t="s">
        <v>102</v>
      </c>
      <c r="G26" s="44" t="s">
        <v>101</v>
      </c>
      <c r="H26" s="44" t="s">
        <v>103</v>
      </c>
      <c r="I26" s="44" t="s">
        <v>104</v>
      </c>
      <c r="M26" s="142" t="s">
        <v>105</v>
      </c>
      <c r="N26" s="143"/>
      <c r="O26" s="139">
        <v>2.7101045810208426E-3</v>
      </c>
      <c r="P26" s="141"/>
      <c r="Q26" s="139">
        <v>3.7362877575477995E-4</v>
      </c>
      <c r="R26" s="140"/>
      <c r="S26" s="129">
        <v>0.27101045810208424</v>
      </c>
      <c r="T26" s="130"/>
      <c r="U26" s="129">
        <v>0.13786507663628295</v>
      </c>
      <c r="V26" s="130"/>
    </row>
    <row r="27" spans="1:22" x14ac:dyDescent="0.25">
      <c r="A27" s="124" t="s">
        <v>175</v>
      </c>
      <c r="B27" s="125"/>
      <c r="C27" s="45">
        <v>445286139.16000003</v>
      </c>
      <c r="D27" s="25">
        <v>431.67054163013131</v>
      </c>
      <c r="E27" s="110">
        <v>0.4316705416301313</v>
      </c>
      <c r="F27" s="110">
        <v>50100</v>
      </c>
      <c r="G27" s="47">
        <v>21626.694135669579</v>
      </c>
      <c r="H27" s="48">
        <v>21.626694135669577</v>
      </c>
      <c r="I27" s="49">
        <v>2.1626694135669577</v>
      </c>
      <c r="M27" s="142" t="s">
        <v>106</v>
      </c>
      <c r="N27" s="143"/>
      <c r="O27" s="147">
        <v>3.4313826963145496E-4</v>
      </c>
      <c r="P27" s="148"/>
      <c r="Q27" s="147">
        <v>8.829459971878191E-5</v>
      </c>
      <c r="R27" s="149"/>
      <c r="S27" s="129">
        <v>0.34313826963145494</v>
      </c>
      <c r="T27" s="130"/>
      <c r="U27" s="129">
        <v>0.25731492967430897</v>
      </c>
      <c r="V27" s="130"/>
    </row>
    <row r="28" spans="1:22" x14ac:dyDescent="0.25">
      <c r="A28" s="124" t="s">
        <v>176</v>
      </c>
      <c r="B28" s="125"/>
      <c r="C28" s="45">
        <v>416463661.76999998</v>
      </c>
      <c r="D28" s="25">
        <v>403.97990063795692</v>
      </c>
      <c r="E28" s="110">
        <v>0.40397990063795691</v>
      </c>
      <c r="F28" s="110">
        <v>50100</v>
      </c>
      <c r="G28" s="47">
        <v>20239.393021961641</v>
      </c>
      <c r="H28" s="48">
        <v>20.239393021961643</v>
      </c>
      <c r="I28" s="49">
        <v>2.0239393021961645</v>
      </c>
      <c r="M28" s="142" t="s">
        <v>107</v>
      </c>
      <c r="N28" s="143"/>
      <c r="O28" s="147">
        <v>4.0000000000000003E-5</v>
      </c>
      <c r="P28" s="148"/>
      <c r="Q28" s="147">
        <v>1.1010133438409472E-6</v>
      </c>
      <c r="R28" s="149"/>
      <c r="S28" s="129">
        <v>0.43971559243531982</v>
      </c>
      <c r="T28" s="130"/>
      <c r="U28" s="129">
        <v>2.5039215410649809E-2</v>
      </c>
      <c r="V28" s="130"/>
    </row>
    <row r="29" spans="1:22" ht="15.75" thickBot="1" x14ac:dyDescent="0.3">
      <c r="A29" s="124" t="s">
        <v>177</v>
      </c>
      <c r="B29" s="125"/>
      <c r="C29" s="45">
        <v>410859077.62</v>
      </c>
      <c r="D29" s="25">
        <v>398.59540417333568</v>
      </c>
      <c r="E29" s="110">
        <v>0.39859540417333567</v>
      </c>
      <c r="F29" s="110">
        <v>50100</v>
      </c>
      <c r="G29" s="47">
        <v>19969.629749084117</v>
      </c>
      <c r="H29" s="48">
        <v>19.969629749084117</v>
      </c>
      <c r="I29" s="49">
        <v>1.9969629749084117</v>
      </c>
      <c r="M29" s="137"/>
      <c r="N29" s="138"/>
      <c r="O29" s="144"/>
      <c r="P29" s="146"/>
      <c r="Q29" s="144"/>
      <c r="R29" s="145"/>
      <c r="S29" s="126"/>
      <c r="T29" s="127"/>
      <c r="U29" s="126"/>
      <c r="V29" s="127"/>
    </row>
    <row r="30" spans="1:22" x14ac:dyDescent="0.25">
      <c r="A30" s="124"/>
      <c r="B30" s="125"/>
      <c r="C30" s="45"/>
      <c r="D30" s="25"/>
      <c r="E30" s="110"/>
      <c r="F30" s="50"/>
      <c r="G30" s="47"/>
      <c r="H30" s="48"/>
      <c r="I30" s="49"/>
      <c r="M30" s="123"/>
      <c r="N30" s="123"/>
      <c r="O30" s="123"/>
      <c r="P30" s="123"/>
      <c r="Q30" s="123"/>
      <c r="R30" s="123"/>
      <c r="S30" s="123"/>
      <c r="T30" s="123"/>
      <c r="U30" s="123"/>
      <c r="V30" s="123"/>
    </row>
    <row r="31" spans="1:22" x14ac:dyDescent="0.25">
      <c r="A31" s="124" t="s">
        <v>178</v>
      </c>
      <c r="B31" s="125" t="s">
        <v>179</v>
      </c>
      <c r="C31" s="45">
        <v>69386831.709999993</v>
      </c>
      <c r="D31" s="25">
        <v>70.532509289570044</v>
      </c>
      <c r="E31" s="110">
        <v>7.0532509289570042E-2</v>
      </c>
      <c r="F31" s="110">
        <v>5100</v>
      </c>
      <c r="G31" s="47">
        <v>359.71579737680719</v>
      </c>
      <c r="H31" s="48">
        <v>0.3597157973768072</v>
      </c>
      <c r="I31" s="49">
        <v>0.3597157973768072</v>
      </c>
    </row>
    <row r="32" spans="1:22" x14ac:dyDescent="0.25">
      <c r="A32" s="124" t="s">
        <v>180</v>
      </c>
      <c r="B32" s="125" t="s">
        <v>179</v>
      </c>
      <c r="C32" s="45">
        <v>31535278.059999999</v>
      </c>
      <c r="D32" s="25">
        <v>34.167356879672496</v>
      </c>
      <c r="E32" s="110">
        <v>3.4167356879672497E-2</v>
      </c>
      <c r="F32" s="50">
        <v>5100</v>
      </c>
      <c r="G32" s="47">
        <v>174.25352008632973</v>
      </c>
      <c r="H32" s="48">
        <v>0.17425352008632972</v>
      </c>
      <c r="I32" s="49">
        <v>0.17425352008632972</v>
      </c>
    </row>
    <row r="33" spans="1:9" x14ac:dyDescent="0.25">
      <c r="A33" s="124" t="s">
        <v>181</v>
      </c>
      <c r="B33" s="125" t="s">
        <v>179</v>
      </c>
      <c r="C33" s="45">
        <v>15851104.24</v>
      </c>
      <c r="D33" s="25">
        <v>19.099088436545458</v>
      </c>
      <c r="E33" s="110">
        <v>1.9099088436545456E-2</v>
      </c>
      <c r="F33" s="50">
        <v>5100</v>
      </c>
      <c r="G33" s="47">
        <v>97.405351026381823</v>
      </c>
      <c r="H33" s="48">
        <v>9.7405351026381828E-2</v>
      </c>
      <c r="I33" s="49">
        <v>9.7405351026381828E-2</v>
      </c>
    </row>
    <row r="34" spans="1:9" x14ac:dyDescent="0.25">
      <c r="A34" s="118"/>
      <c r="B34" s="119"/>
      <c r="C34" s="46"/>
      <c r="D34" s="25"/>
      <c r="E34" s="110"/>
      <c r="F34" s="50"/>
      <c r="G34" s="47"/>
      <c r="H34" s="47"/>
      <c r="I34" s="49"/>
    </row>
    <row r="35" spans="1:9" x14ac:dyDescent="0.25">
      <c r="A35" s="124" t="s">
        <v>182</v>
      </c>
      <c r="B35" s="125" t="s">
        <v>179</v>
      </c>
      <c r="C35" s="45">
        <v>15909701.529999999</v>
      </c>
      <c r="D35" s="25">
        <v>19.155384656282184</v>
      </c>
      <c r="E35" s="110">
        <v>1.9155384656282182E-2</v>
      </c>
      <c r="F35" s="50">
        <v>5100</v>
      </c>
      <c r="G35" s="47">
        <v>97.692461747039133</v>
      </c>
      <c r="H35" s="48">
        <v>9.7692461747039133E-2</v>
      </c>
      <c r="I35" s="49">
        <v>0.30915335995898457</v>
      </c>
    </row>
    <row r="36" spans="1:9" x14ac:dyDescent="0.25">
      <c r="A36" s="124" t="s">
        <v>183</v>
      </c>
      <c r="B36" s="125" t="s">
        <v>179</v>
      </c>
      <c r="C36" s="45">
        <v>20211871.48</v>
      </c>
      <c r="D36" s="25">
        <v>23.288611719341759</v>
      </c>
      <c r="E36" s="110">
        <v>2.328861171934176E-2</v>
      </c>
      <c r="F36" s="50">
        <v>5100</v>
      </c>
      <c r="G36" s="47">
        <v>118.77191976864297</v>
      </c>
      <c r="H36" s="48">
        <v>0.11877191976864297</v>
      </c>
      <c r="I36" s="49">
        <v>0.37586050559697143</v>
      </c>
    </row>
    <row r="37" spans="1:9" x14ac:dyDescent="0.25">
      <c r="A37" s="124" t="s">
        <v>184</v>
      </c>
      <c r="B37" s="125" t="s">
        <v>179</v>
      </c>
      <c r="C37" s="45">
        <v>7014945.6299999999</v>
      </c>
      <c r="D37" s="25">
        <v>10.609918941895705</v>
      </c>
      <c r="E37" s="110">
        <v>1.0609918941895705E-2</v>
      </c>
      <c r="F37" s="50">
        <v>5100</v>
      </c>
      <c r="G37" s="47">
        <v>54.110586603668096</v>
      </c>
      <c r="H37" s="48">
        <v>5.4110586603668097E-2</v>
      </c>
      <c r="I37" s="49">
        <v>0.17123603355591169</v>
      </c>
    </row>
    <row r="38" spans="1:9" x14ac:dyDescent="0.25">
      <c r="A38" s="124"/>
      <c r="B38" s="125"/>
      <c r="C38" s="45"/>
      <c r="D38" s="25"/>
      <c r="E38" s="110"/>
      <c r="F38" s="50"/>
      <c r="G38" s="47"/>
      <c r="H38" s="48"/>
      <c r="I38" s="49"/>
    </row>
    <row r="39" spans="1:9" x14ac:dyDescent="0.25">
      <c r="A39" s="124" t="s">
        <v>185</v>
      </c>
      <c r="B39" s="128" t="s">
        <v>179</v>
      </c>
      <c r="C39" s="45">
        <v>4667509.4000000004</v>
      </c>
      <c r="D39" s="25">
        <v>8.3546647173055</v>
      </c>
      <c r="E39" s="110">
        <v>8.3546647173054992E-3</v>
      </c>
      <c r="F39" s="50">
        <v>2100</v>
      </c>
      <c r="G39" s="47">
        <v>17.544795906341548</v>
      </c>
      <c r="H39" s="48">
        <v>1.7544795906341549E-2</v>
      </c>
      <c r="I39" s="49">
        <v>0.17544795906341548</v>
      </c>
    </row>
    <row r="40" spans="1:9" x14ac:dyDescent="0.25">
      <c r="A40" s="124" t="s">
        <v>186</v>
      </c>
      <c r="B40" s="128" t="s">
        <v>179</v>
      </c>
      <c r="C40" s="45">
        <v>11649648.539999999</v>
      </c>
      <c r="D40" s="25">
        <v>15.062620652773711</v>
      </c>
      <c r="E40" s="110">
        <v>1.5062620652773711E-2</v>
      </c>
      <c r="F40" s="50">
        <v>2100</v>
      </c>
      <c r="G40" s="47">
        <v>31.631503370824792</v>
      </c>
      <c r="H40" s="48">
        <v>3.1631503370824793E-2</v>
      </c>
      <c r="I40" s="49">
        <v>0.31631503370824793</v>
      </c>
    </row>
    <row r="41" spans="1:9" x14ac:dyDescent="0.25">
      <c r="A41" s="124" t="s">
        <v>187</v>
      </c>
      <c r="B41" s="128" t="s">
        <v>179</v>
      </c>
      <c r="C41" s="45">
        <v>3516174.99</v>
      </c>
      <c r="D41" s="25">
        <v>7.2485423192250318</v>
      </c>
      <c r="E41" s="110">
        <v>7.248542319225032E-3</v>
      </c>
      <c r="F41" s="50">
        <v>2100</v>
      </c>
      <c r="G41" s="47">
        <v>15.221938870372567</v>
      </c>
      <c r="H41" s="48">
        <v>1.5221938870372567E-2</v>
      </c>
      <c r="I41" s="49">
        <v>0.15221938870372564</v>
      </c>
    </row>
    <row r="42" spans="1:9" x14ac:dyDescent="0.25">
      <c r="A42" s="124"/>
      <c r="B42" s="125"/>
      <c r="C42" s="45"/>
      <c r="D42" s="25"/>
      <c r="E42" s="110"/>
      <c r="F42" s="50"/>
      <c r="G42" s="47"/>
      <c r="H42" s="48"/>
      <c r="I42" s="49"/>
    </row>
    <row r="43" spans="1:9" x14ac:dyDescent="0.25">
      <c r="A43" s="124" t="s">
        <v>188</v>
      </c>
      <c r="B43" s="125" t="s">
        <v>179</v>
      </c>
      <c r="C43" s="45">
        <v>2405052.2599999998</v>
      </c>
      <c r="D43" s="25">
        <v>6.181052519567853</v>
      </c>
      <c r="E43" s="110">
        <v>6.1810525195678525E-3</v>
      </c>
      <c r="F43" s="50">
        <v>500</v>
      </c>
      <c r="G43" s="47">
        <v>3.0905262597839265</v>
      </c>
      <c r="H43" s="51">
        <v>3.0905262597839263E-3</v>
      </c>
      <c r="I43" s="49">
        <v>0.30905262597839261</v>
      </c>
    </row>
    <row r="44" spans="1:9" x14ac:dyDescent="0.25">
      <c r="A44" s="124" t="s">
        <v>189</v>
      </c>
      <c r="B44" s="125" t="s">
        <v>179</v>
      </c>
      <c r="C44" s="45">
        <v>1584011.01</v>
      </c>
      <c r="D44" s="25">
        <v>5.3922529245197168</v>
      </c>
      <c r="E44" s="110">
        <v>5.392252924519717E-3</v>
      </c>
      <c r="F44" s="50">
        <v>500</v>
      </c>
      <c r="G44" s="47">
        <v>2.6961264622598584</v>
      </c>
      <c r="H44" s="51">
        <v>2.6961264622598585E-3</v>
      </c>
      <c r="I44" s="49">
        <v>0.26961264622598585</v>
      </c>
    </row>
    <row r="45" spans="1:9" x14ac:dyDescent="0.25">
      <c r="A45" s="124" t="s">
        <v>190</v>
      </c>
      <c r="B45" s="125" t="s">
        <v>179</v>
      </c>
      <c r="C45" s="45">
        <v>850266.55</v>
      </c>
      <c r="D45" s="25">
        <v>4.6873220420374864</v>
      </c>
      <c r="E45" s="110">
        <v>4.6873220420374862E-3</v>
      </c>
      <c r="F45" s="50">
        <v>500</v>
      </c>
      <c r="G45" s="47">
        <v>2.3436610210187432</v>
      </c>
      <c r="H45" s="51">
        <v>2.3436610210187431E-3</v>
      </c>
      <c r="I45" s="49">
        <v>0.23436610210187431</v>
      </c>
    </row>
    <row r="46" spans="1:9" x14ac:dyDescent="0.25">
      <c r="A46" s="124"/>
      <c r="B46" s="125"/>
      <c r="C46" s="45"/>
      <c r="D46" s="25"/>
      <c r="E46" s="110"/>
      <c r="F46" s="50"/>
      <c r="G46" s="47"/>
      <c r="H46" s="48"/>
      <c r="I46" s="49"/>
    </row>
    <row r="47" spans="1:9" x14ac:dyDescent="0.25">
      <c r="A47" s="124" t="s">
        <v>191</v>
      </c>
      <c r="B47" s="125" t="s">
        <v>179</v>
      </c>
      <c r="C47" s="45">
        <v>3577753.3</v>
      </c>
      <c r="D47" s="25">
        <v>7.3077024966116708</v>
      </c>
      <c r="E47" s="110">
        <v>7.3077024966116712E-3</v>
      </c>
      <c r="F47" s="50">
        <v>50</v>
      </c>
      <c r="G47" s="47">
        <v>0.36538512483058355</v>
      </c>
      <c r="H47" s="51">
        <v>3.6538512483058356E-4</v>
      </c>
      <c r="I47" s="49">
        <v>0.36538512483058355</v>
      </c>
    </row>
    <row r="48" spans="1:9" x14ac:dyDescent="0.25">
      <c r="A48" s="124" t="s">
        <v>192</v>
      </c>
      <c r="B48" s="125" t="s">
        <v>179</v>
      </c>
      <c r="C48" s="45">
        <v>1089288.42</v>
      </c>
      <c r="D48" s="25">
        <v>4.9169577080453131</v>
      </c>
      <c r="E48" s="110">
        <v>4.9169577080453129E-3</v>
      </c>
      <c r="F48" s="50">
        <v>50</v>
      </c>
      <c r="G48" s="47">
        <v>0.24584788540226565</v>
      </c>
      <c r="H48" s="51">
        <v>2.4584788540226566E-4</v>
      </c>
      <c r="I48" s="49">
        <v>0.24584788540226565</v>
      </c>
    </row>
    <row r="49" spans="1:9" x14ac:dyDescent="0.25">
      <c r="A49" s="124" t="s">
        <v>193</v>
      </c>
      <c r="B49" s="125" t="s">
        <v>179</v>
      </c>
      <c r="C49" s="45">
        <v>4676847.3499999996</v>
      </c>
      <c r="D49" s="25">
        <v>8.3636359732303127</v>
      </c>
      <c r="E49" s="110">
        <v>8.3636359732303135E-3</v>
      </c>
      <c r="F49" s="50">
        <v>50</v>
      </c>
      <c r="G49" s="47">
        <v>0.41818179866151567</v>
      </c>
      <c r="H49" s="51">
        <v>4.1818179866151567E-4</v>
      </c>
      <c r="I49" s="49">
        <v>0.41818179866151567</v>
      </c>
    </row>
    <row r="50" spans="1:9" x14ac:dyDescent="0.25">
      <c r="A50" s="124"/>
      <c r="B50" s="125"/>
      <c r="C50" s="45"/>
      <c r="D50" s="25"/>
      <c r="E50" s="110"/>
      <c r="F50" s="50"/>
      <c r="G50" s="47"/>
      <c r="H50" s="48"/>
      <c r="I50" s="49"/>
    </row>
    <row r="51" spans="1:9" x14ac:dyDescent="0.25">
      <c r="A51" s="124" t="s">
        <v>194</v>
      </c>
      <c r="B51" s="125" t="s">
        <v>179</v>
      </c>
      <c r="C51" s="45">
        <v>630030.98</v>
      </c>
      <c r="D51" s="25">
        <v>4.4757349525566648</v>
      </c>
      <c r="E51" s="110">
        <v>4.4757349525566649E-3</v>
      </c>
      <c r="F51" s="50">
        <v>10</v>
      </c>
      <c r="G51" s="47">
        <v>4.4757349525566648E-2</v>
      </c>
      <c r="H51" s="51">
        <v>4.4757349525566651E-5</v>
      </c>
      <c r="I51" s="49">
        <v>0.44757349525566648</v>
      </c>
    </row>
    <row r="52" spans="1:9" x14ac:dyDescent="0.25">
      <c r="A52" s="124" t="s">
        <v>195</v>
      </c>
      <c r="B52" s="125" t="s">
        <v>179</v>
      </c>
      <c r="C52" s="45">
        <v>417254.54</v>
      </c>
      <c r="D52" s="25">
        <v>4.2713140788091106</v>
      </c>
      <c r="E52" s="110">
        <v>4.2713140788091103E-3</v>
      </c>
      <c r="F52" s="50">
        <v>10</v>
      </c>
      <c r="G52" s="47">
        <v>4.2713140788091103E-2</v>
      </c>
      <c r="H52" s="51">
        <v>4.2713140788091101E-5</v>
      </c>
      <c r="I52" s="49">
        <v>0.42713140788091097</v>
      </c>
    </row>
    <row r="53" spans="1:9" x14ac:dyDescent="0.25">
      <c r="A53" s="124" t="s">
        <v>196</v>
      </c>
      <c r="B53" s="125" t="s">
        <v>179</v>
      </c>
      <c r="C53" s="45">
        <v>597434.74</v>
      </c>
      <c r="D53" s="25">
        <v>4.4444187416938217</v>
      </c>
      <c r="E53" s="110">
        <v>4.4444187416938213E-3</v>
      </c>
      <c r="F53" s="50">
        <v>10</v>
      </c>
      <c r="G53" s="47">
        <v>4.4444187416938216E-2</v>
      </c>
      <c r="H53" s="51">
        <v>4.4444187416938214E-5</v>
      </c>
      <c r="I53" s="49">
        <v>0.44444187416938213</v>
      </c>
    </row>
    <row r="54" spans="1:9" x14ac:dyDescent="0.25">
      <c r="A54" s="124"/>
      <c r="B54" s="125"/>
      <c r="C54" s="45"/>
      <c r="D54" s="25"/>
      <c r="E54" s="110"/>
      <c r="F54" s="50"/>
      <c r="G54" s="47"/>
      <c r="H54" s="48"/>
      <c r="I54" s="49"/>
    </row>
    <row r="55" spans="1:9" x14ac:dyDescent="0.25">
      <c r="A55" s="163"/>
      <c r="B55" s="164"/>
      <c r="C55" s="121"/>
      <c r="D55" s="122"/>
      <c r="E55" s="121"/>
      <c r="F55" s="121"/>
      <c r="G55" s="121"/>
      <c r="H55" s="121"/>
      <c r="I55" s="121"/>
    </row>
    <row r="56" spans="1:9" x14ac:dyDescent="0.25">
      <c r="A56" s="120"/>
      <c r="B56" s="120"/>
    </row>
    <row r="57" spans="1:9" x14ac:dyDescent="0.25">
      <c r="A57" s="120"/>
      <c r="B57" s="120"/>
    </row>
    <row r="58" spans="1:9" x14ac:dyDescent="0.25">
      <c r="A58" s="120"/>
      <c r="B58" s="120"/>
    </row>
    <row r="59" spans="1:9" x14ac:dyDescent="0.25">
      <c r="A59" s="120"/>
      <c r="B59" s="120"/>
    </row>
  </sheetData>
  <mergeCells count="73">
    <mergeCell ref="S21:T21"/>
    <mergeCell ref="M22:N22"/>
    <mergeCell ref="O22:P22"/>
    <mergeCell ref="Q22:R22"/>
    <mergeCell ref="S22:T22"/>
    <mergeCell ref="Q21:R21"/>
    <mergeCell ref="M21:N21"/>
    <mergeCell ref="O21:P21"/>
    <mergeCell ref="M25:N25"/>
    <mergeCell ref="O25:P25"/>
    <mergeCell ref="Q25:R25"/>
    <mergeCell ref="S25:T25"/>
    <mergeCell ref="M23:N23"/>
    <mergeCell ref="O23:P23"/>
    <mergeCell ref="Q23:R23"/>
    <mergeCell ref="S23:T23"/>
    <mergeCell ref="M24:N24"/>
    <mergeCell ref="O24:P24"/>
    <mergeCell ref="Q24:R24"/>
    <mergeCell ref="S24:T24"/>
    <mergeCell ref="M29:N29"/>
    <mergeCell ref="S26:T26"/>
    <mergeCell ref="Q26:R26"/>
    <mergeCell ref="O26:P26"/>
    <mergeCell ref="M26:N26"/>
    <mergeCell ref="S29:T29"/>
    <mergeCell ref="Q29:R29"/>
    <mergeCell ref="O29:P29"/>
    <mergeCell ref="M27:N27"/>
    <mergeCell ref="O27:P27"/>
    <mergeCell ref="Q27:R27"/>
    <mergeCell ref="S27:T27"/>
    <mergeCell ref="M28:N28"/>
    <mergeCell ref="O28:P28"/>
    <mergeCell ref="Q28:R28"/>
    <mergeCell ref="S28:T28"/>
    <mergeCell ref="U21:V21"/>
    <mergeCell ref="U22:V22"/>
    <mergeCell ref="U23:V23"/>
    <mergeCell ref="U24:V24"/>
    <mergeCell ref="U25:V25"/>
    <mergeCell ref="U26:V26"/>
    <mergeCell ref="U27:V27"/>
    <mergeCell ref="U28:V28"/>
    <mergeCell ref="A26:B26"/>
    <mergeCell ref="A27:B27"/>
    <mergeCell ref="A28:B28"/>
    <mergeCell ref="A29:B29"/>
    <mergeCell ref="A30:B30"/>
    <mergeCell ref="A31:B31"/>
    <mergeCell ref="A32:B32"/>
    <mergeCell ref="A33:B33"/>
    <mergeCell ref="A42:B42"/>
    <mergeCell ref="A35:B35"/>
    <mergeCell ref="A36:B36"/>
    <mergeCell ref="A37:B37"/>
    <mergeCell ref="A38:B38"/>
    <mergeCell ref="A39:B39"/>
    <mergeCell ref="A44:B44"/>
    <mergeCell ref="A43:B43"/>
    <mergeCell ref="U29:V2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40:B40"/>
    <mergeCell ref="A41:B41"/>
  </mergeCell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P7" sqref="P7"/>
    </sheetView>
  </sheetViews>
  <sheetFormatPr defaultRowHeight="15" x14ac:dyDescent="0.25"/>
  <sheetData>
    <row r="1" spans="1:16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7"/>
      <c r="K1" s="8"/>
      <c r="L1" s="9"/>
      <c r="M1" s="10"/>
      <c r="N1" s="10"/>
      <c r="O1" s="11"/>
      <c r="P1" s="10"/>
    </row>
    <row r="2" spans="1:16" x14ac:dyDescent="0.25">
      <c r="A2" s="2" t="s">
        <v>197</v>
      </c>
      <c r="B2" s="2"/>
      <c r="C2" s="2" t="s">
        <v>5</v>
      </c>
      <c r="D2" s="2" t="s">
        <v>6</v>
      </c>
      <c r="E2" s="12" t="s">
        <v>7</v>
      </c>
      <c r="F2" s="12" t="s">
        <v>8</v>
      </c>
      <c r="G2" s="13"/>
      <c r="H2" s="6"/>
      <c r="I2" s="6"/>
      <c r="J2" s="7"/>
      <c r="K2" s="8"/>
      <c r="L2" s="9"/>
      <c r="M2" s="10"/>
      <c r="N2" s="10"/>
      <c r="O2" s="11"/>
      <c r="P2" s="10"/>
    </row>
    <row r="3" spans="1:16" x14ac:dyDescent="0.25">
      <c r="A3" s="2"/>
      <c r="B3" s="14"/>
      <c r="C3" s="14"/>
      <c r="D3" s="2"/>
      <c r="E3" s="15"/>
      <c r="F3" s="15"/>
      <c r="G3" s="13"/>
      <c r="H3" s="16" t="s">
        <v>9</v>
      </c>
      <c r="I3" s="16" t="s">
        <v>10</v>
      </c>
      <c r="J3" s="7"/>
      <c r="K3" s="8"/>
      <c r="L3" s="9"/>
      <c r="M3" s="10"/>
      <c r="N3" s="10"/>
      <c r="O3" s="11"/>
      <c r="P3" s="10"/>
    </row>
    <row r="4" spans="1:16" x14ac:dyDescent="0.25">
      <c r="A4" s="1" t="s">
        <v>11</v>
      </c>
      <c r="B4" s="1" t="s">
        <v>12</v>
      </c>
      <c r="C4" s="1" t="s">
        <v>13</v>
      </c>
      <c r="D4" s="17" t="s">
        <v>14</v>
      </c>
      <c r="E4" s="18" t="s">
        <v>15</v>
      </c>
      <c r="F4" s="18" t="s">
        <v>16</v>
      </c>
      <c r="G4" s="19" t="s">
        <v>15</v>
      </c>
      <c r="H4" s="16" t="s">
        <v>17</v>
      </c>
      <c r="I4" s="16" t="s">
        <v>17</v>
      </c>
      <c r="J4" s="20" t="s">
        <v>18</v>
      </c>
      <c r="K4" s="21" t="s">
        <v>19</v>
      </c>
      <c r="L4" s="22" t="s">
        <v>20</v>
      </c>
      <c r="M4" s="22" t="s">
        <v>21</v>
      </c>
      <c r="N4" s="22" t="s">
        <v>22</v>
      </c>
      <c r="O4" s="23" t="s">
        <v>23</v>
      </c>
      <c r="P4" s="22" t="s">
        <v>24</v>
      </c>
    </row>
    <row r="5" spans="1:16" x14ac:dyDescent="0.25">
      <c r="A5" s="2" t="s">
        <v>25</v>
      </c>
      <c r="B5" s="2" t="s">
        <v>26</v>
      </c>
      <c r="C5" s="2"/>
      <c r="D5" s="2" t="s">
        <v>27</v>
      </c>
      <c r="E5" s="15">
        <v>210165.77358835301</v>
      </c>
      <c r="F5" s="15" t="s">
        <v>28</v>
      </c>
      <c r="G5" s="13" t="s">
        <v>28</v>
      </c>
      <c r="H5" s="6">
        <v>1</v>
      </c>
      <c r="I5" s="6">
        <v>0.95928273569842704</v>
      </c>
      <c r="J5" s="7">
        <v>-4.0717264301572999E-2</v>
      </c>
      <c r="K5" s="8">
        <v>0</v>
      </c>
      <c r="L5" s="9" t="s">
        <v>29</v>
      </c>
      <c r="M5" s="10" t="s">
        <v>30</v>
      </c>
      <c r="N5" s="10" t="s">
        <v>31</v>
      </c>
      <c r="O5" s="11">
        <v>6.4247225696166597</v>
      </c>
      <c r="P5" s="10" t="s">
        <v>25</v>
      </c>
    </row>
    <row r="6" spans="1:16" x14ac:dyDescent="0.25">
      <c r="A6" s="2" t="s">
        <v>32</v>
      </c>
      <c r="B6" s="2" t="s">
        <v>26</v>
      </c>
      <c r="C6" s="2"/>
      <c r="D6" s="2" t="s">
        <v>27</v>
      </c>
      <c r="E6" s="15">
        <v>428966.08940811403</v>
      </c>
      <c r="F6" s="15" t="s">
        <v>28</v>
      </c>
      <c r="G6" s="13" t="s">
        <v>28</v>
      </c>
      <c r="H6" s="6">
        <v>2</v>
      </c>
      <c r="I6" s="6">
        <v>1.9932883907879599</v>
      </c>
      <c r="J6" s="7">
        <v>-3.3558046060180001E-3</v>
      </c>
      <c r="K6" s="8">
        <v>0</v>
      </c>
      <c r="L6" s="9"/>
      <c r="M6" s="10" t="s">
        <v>33</v>
      </c>
      <c r="N6" s="10" t="s">
        <v>31</v>
      </c>
      <c r="O6" s="11">
        <v>6.4247662130666603</v>
      </c>
      <c r="P6" s="10" t="s">
        <v>32</v>
      </c>
    </row>
    <row r="7" spans="1:16" x14ac:dyDescent="0.25">
      <c r="A7" s="2" t="s">
        <v>34</v>
      </c>
      <c r="B7" s="2" t="s">
        <v>26</v>
      </c>
      <c r="C7" s="2"/>
      <c r="D7" s="2" t="s">
        <v>27</v>
      </c>
      <c r="E7" s="15">
        <v>1042746.21492675</v>
      </c>
      <c r="F7" s="15" t="s">
        <v>28</v>
      </c>
      <c r="G7" s="13" t="s">
        <v>28</v>
      </c>
      <c r="H7" s="6">
        <v>5</v>
      </c>
      <c r="I7" s="6">
        <v>4.8938880466432897</v>
      </c>
      <c r="J7" s="7">
        <v>-2.1222390671342E-2</v>
      </c>
      <c r="K7" s="8">
        <v>0</v>
      </c>
      <c r="L7" s="9"/>
      <c r="M7" s="10" t="s">
        <v>35</v>
      </c>
      <c r="N7" s="10" t="s">
        <v>31</v>
      </c>
      <c r="O7" s="11">
        <v>6.4247707090666601</v>
      </c>
      <c r="P7" s="10" t="s">
        <v>34</v>
      </c>
    </row>
    <row r="8" spans="1:16" x14ac:dyDescent="0.25">
      <c r="A8" s="2" t="s">
        <v>36</v>
      </c>
      <c r="B8" s="2" t="s">
        <v>26</v>
      </c>
      <c r="C8" s="2"/>
      <c r="D8" s="2" t="s">
        <v>27</v>
      </c>
      <c r="E8" s="15">
        <v>2104821.4813576802</v>
      </c>
      <c r="F8" s="15" t="s">
        <v>28</v>
      </c>
      <c r="G8" s="13" t="s">
        <v>28</v>
      </c>
      <c r="H8" s="6">
        <v>10</v>
      </c>
      <c r="I8" s="6">
        <v>9.9130390817129097</v>
      </c>
      <c r="J8" s="7">
        <v>-8.6960918287079993E-3</v>
      </c>
      <c r="K8" s="8">
        <v>0</v>
      </c>
      <c r="L8" s="9"/>
      <c r="M8" s="10" t="s">
        <v>37</v>
      </c>
      <c r="N8" s="10" t="s">
        <v>31</v>
      </c>
      <c r="O8" s="11">
        <v>6.4247631589500003</v>
      </c>
      <c r="P8" s="10" t="s">
        <v>36</v>
      </c>
    </row>
    <row r="9" spans="1:16" x14ac:dyDescent="0.25">
      <c r="A9" s="2" t="s">
        <v>38</v>
      </c>
      <c r="B9" s="2" t="s">
        <v>26</v>
      </c>
      <c r="C9" s="2"/>
      <c r="D9" s="2" t="s">
        <v>39</v>
      </c>
      <c r="E9" s="15">
        <v>3178472.9758274201</v>
      </c>
      <c r="F9" s="15" t="s">
        <v>28</v>
      </c>
      <c r="G9" s="13" t="s">
        <v>28</v>
      </c>
      <c r="H9" s="6">
        <v>15</v>
      </c>
      <c r="I9" s="6">
        <v>14.9868970088264</v>
      </c>
      <c r="J9" s="7">
        <v>-8.7353274490299996E-4</v>
      </c>
      <c r="K9" s="8">
        <v>0</v>
      </c>
      <c r="L9" s="9"/>
      <c r="M9" s="10" t="s">
        <v>40</v>
      </c>
      <c r="N9" s="10" t="s">
        <v>31</v>
      </c>
      <c r="O9" s="11">
        <v>6.4247412328166602</v>
      </c>
      <c r="P9" s="10" t="s">
        <v>38</v>
      </c>
    </row>
    <row r="10" spans="1:16" x14ac:dyDescent="0.25">
      <c r="A10" s="2" t="s">
        <v>41</v>
      </c>
      <c r="B10" s="2" t="s">
        <v>26</v>
      </c>
      <c r="C10" s="2"/>
      <c r="D10" s="2" t="s">
        <v>39</v>
      </c>
      <c r="E10" s="15">
        <v>4329129.8726676097</v>
      </c>
      <c r="F10" s="15" t="s">
        <v>28</v>
      </c>
      <c r="G10" s="13" t="s">
        <v>28</v>
      </c>
      <c r="H10" s="6">
        <v>20</v>
      </c>
      <c r="I10" s="6">
        <v>20.424666757662699</v>
      </c>
      <c r="J10" s="7">
        <v>2.1233337883139001E-2</v>
      </c>
      <c r="K10" s="8">
        <v>0</v>
      </c>
      <c r="L10" s="9"/>
      <c r="M10" s="10" t="s">
        <v>42</v>
      </c>
      <c r="N10" s="10" t="s">
        <v>31</v>
      </c>
      <c r="O10" s="11">
        <v>6.4248150139</v>
      </c>
      <c r="P10" s="10" t="s">
        <v>41</v>
      </c>
    </row>
    <row r="11" spans="1:16" x14ac:dyDescent="0.25">
      <c r="A11" s="2" t="s">
        <v>43</v>
      </c>
      <c r="B11" s="2" t="s">
        <v>26</v>
      </c>
      <c r="C11" s="2"/>
      <c r="D11" s="2" t="s">
        <v>39</v>
      </c>
      <c r="E11" s="15">
        <v>8435162.2241450809</v>
      </c>
      <c r="F11" s="15" t="s">
        <v>28</v>
      </c>
      <c r="G11" s="13" t="s">
        <v>28</v>
      </c>
      <c r="H11" s="6">
        <v>40</v>
      </c>
      <c r="I11" s="6">
        <v>39.828937978668201</v>
      </c>
      <c r="J11" s="7">
        <v>-4.2765505332949998E-3</v>
      </c>
      <c r="K11" s="8">
        <v>0</v>
      </c>
      <c r="L11" s="9"/>
      <c r="M11" s="10" t="s">
        <v>44</v>
      </c>
      <c r="N11" s="10" t="s">
        <v>31</v>
      </c>
      <c r="O11" s="11">
        <v>6.4248020389500002</v>
      </c>
      <c r="P11" s="10" t="s">
        <v>43</v>
      </c>
    </row>
    <row r="12" spans="1:16" x14ac:dyDescent="0.25">
      <c r="A12" s="2" t="s">
        <v>45</v>
      </c>
      <c r="B12" s="2" t="s">
        <v>46</v>
      </c>
      <c r="C12" s="2"/>
      <c r="D12" s="2" t="s">
        <v>27</v>
      </c>
      <c r="E12" s="15" t="s">
        <v>47</v>
      </c>
      <c r="F12" s="15" t="s">
        <v>28</v>
      </c>
      <c r="G12" s="13" t="s">
        <v>47</v>
      </c>
      <c r="H12" s="6" t="s">
        <v>28</v>
      </c>
      <c r="I12" s="6" t="s">
        <v>47</v>
      </c>
      <c r="J12" s="7" t="s">
        <v>47</v>
      </c>
      <c r="K12" s="8" t="s">
        <v>47</v>
      </c>
      <c r="L12" s="9" t="s">
        <v>48</v>
      </c>
      <c r="M12" s="10" t="s">
        <v>28</v>
      </c>
      <c r="N12" s="10" t="s">
        <v>31</v>
      </c>
      <c r="O12" s="11" t="s">
        <v>47</v>
      </c>
      <c r="P12" s="10" t="s">
        <v>45</v>
      </c>
    </row>
    <row r="13" spans="1:16" x14ac:dyDescent="0.25">
      <c r="A13" s="2" t="s">
        <v>49</v>
      </c>
      <c r="B13" s="2" t="s">
        <v>46</v>
      </c>
      <c r="C13" s="2"/>
      <c r="D13" s="2" t="s">
        <v>27</v>
      </c>
      <c r="E13" s="15" t="s">
        <v>47</v>
      </c>
      <c r="F13" s="15" t="s">
        <v>28</v>
      </c>
      <c r="G13" s="13" t="s">
        <v>47</v>
      </c>
      <c r="H13" s="6" t="s">
        <v>28</v>
      </c>
      <c r="I13" s="6" t="s">
        <v>47</v>
      </c>
      <c r="J13" s="7" t="s">
        <v>47</v>
      </c>
      <c r="K13" s="8" t="s">
        <v>47</v>
      </c>
      <c r="L13" s="9" t="s">
        <v>48</v>
      </c>
      <c r="M13" s="10" t="s">
        <v>28</v>
      </c>
      <c r="N13" s="10" t="s">
        <v>31</v>
      </c>
      <c r="O13" s="11" t="s">
        <v>47</v>
      </c>
      <c r="P13" s="10" t="s">
        <v>49</v>
      </c>
    </row>
    <row r="14" spans="1:16" x14ac:dyDescent="0.25">
      <c r="A14" s="2" t="s">
        <v>50</v>
      </c>
      <c r="B14" s="2" t="s">
        <v>46</v>
      </c>
      <c r="C14" s="2"/>
      <c r="D14" s="2" t="s">
        <v>27</v>
      </c>
      <c r="E14" s="15">
        <v>379.45608453402701</v>
      </c>
      <c r="F14" s="15" t="s">
        <v>28</v>
      </c>
      <c r="G14" s="13" t="s">
        <v>28</v>
      </c>
      <c r="H14" s="6" t="s">
        <v>28</v>
      </c>
      <c r="I14" s="6">
        <v>-3.2124602296682001E-2</v>
      </c>
      <c r="J14" s="7" t="s">
        <v>28</v>
      </c>
      <c r="K14" s="8" t="s">
        <v>28</v>
      </c>
      <c r="L14" s="9" t="s">
        <v>29</v>
      </c>
      <c r="M14" s="10" t="s">
        <v>28</v>
      </c>
      <c r="N14" s="10" t="s">
        <v>31</v>
      </c>
      <c r="O14" s="11">
        <v>6.4296798322499997</v>
      </c>
      <c r="P14" s="10" t="s">
        <v>50</v>
      </c>
    </row>
    <row r="15" spans="1:16" x14ac:dyDescent="0.25">
      <c r="A15" s="2" t="s">
        <v>51</v>
      </c>
      <c r="B15" s="2" t="s">
        <v>46</v>
      </c>
      <c r="C15" s="2"/>
      <c r="D15" s="2" t="s">
        <v>27</v>
      </c>
      <c r="E15" s="15" t="s">
        <v>47</v>
      </c>
      <c r="F15" s="15" t="s">
        <v>28</v>
      </c>
      <c r="G15" s="13" t="s">
        <v>47</v>
      </c>
      <c r="H15" s="6" t="s">
        <v>28</v>
      </c>
      <c r="I15" s="6" t="s">
        <v>47</v>
      </c>
      <c r="J15" s="7" t="s">
        <v>47</v>
      </c>
      <c r="K15" s="8" t="s">
        <v>47</v>
      </c>
      <c r="L15" s="9" t="s">
        <v>48</v>
      </c>
      <c r="M15" s="10" t="s">
        <v>28</v>
      </c>
      <c r="N15" s="10" t="s">
        <v>31</v>
      </c>
      <c r="O15" s="11" t="s">
        <v>47</v>
      </c>
      <c r="P15" s="10" t="s">
        <v>51</v>
      </c>
    </row>
    <row r="16" spans="1:16" x14ac:dyDescent="0.25">
      <c r="A16" s="2" t="s">
        <v>52</v>
      </c>
      <c r="B16" s="2" t="s">
        <v>46</v>
      </c>
      <c r="C16" s="2"/>
      <c r="D16" s="2" t="s">
        <v>27</v>
      </c>
      <c r="E16" s="15" t="s">
        <v>47</v>
      </c>
      <c r="F16" s="15" t="s">
        <v>28</v>
      </c>
      <c r="G16" s="13" t="s">
        <v>47</v>
      </c>
      <c r="H16" s="6" t="s">
        <v>28</v>
      </c>
      <c r="I16" s="6" t="s">
        <v>47</v>
      </c>
      <c r="J16" s="7" t="s">
        <v>47</v>
      </c>
      <c r="K16" s="8" t="s">
        <v>47</v>
      </c>
      <c r="L16" s="9" t="s">
        <v>48</v>
      </c>
      <c r="M16" s="10" t="s">
        <v>28</v>
      </c>
      <c r="N16" s="10" t="s">
        <v>31</v>
      </c>
      <c r="O16" s="11" t="s">
        <v>47</v>
      </c>
      <c r="P16" s="10" t="s">
        <v>52</v>
      </c>
    </row>
    <row r="17" spans="1:16" x14ac:dyDescent="0.25">
      <c r="A17" s="2" t="s">
        <v>53</v>
      </c>
      <c r="B17" s="2" t="s">
        <v>46</v>
      </c>
      <c r="C17" s="2"/>
      <c r="D17" s="2" t="s">
        <v>27</v>
      </c>
      <c r="E17" s="15">
        <v>1023.66200568107</v>
      </c>
      <c r="F17" s="15" t="s">
        <v>28</v>
      </c>
      <c r="G17" s="13" t="s">
        <v>28</v>
      </c>
      <c r="H17" s="6" t="s">
        <v>28</v>
      </c>
      <c r="I17" s="6">
        <v>-2.9080216537855998E-2</v>
      </c>
      <c r="J17" s="7" t="s">
        <v>28</v>
      </c>
      <c r="K17" s="8" t="s">
        <v>28</v>
      </c>
      <c r="L17" s="9" t="s">
        <v>29</v>
      </c>
      <c r="M17" s="10" t="s">
        <v>28</v>
      </c>
      <c r="N17" s="10" t="s">
        <v>31</v>
      </c>
      <c r="O17" s="11">
        <v>6.42981384773333</v>
      </c>
      <c r="P17" s="10" t="s">
        <v>53</v>
      </c>
    </row>
    <row r="18" spans="1:16" x14ac:dyDescent="0.25">
      <c r="A18" s="2" t="s">
        <v>54</v>
      </c>
      <c r="B18" s="2" t="s">
        <v>46</v>
      </c>
      <c r="C18" s="2"/>
      <c r="D18" s="2" t="s">
        <v>27</v>
      </c>
      <c r="E18" s="15">
        <v>1857.4336185807099</v>
      </c>
      <c r="F18" s="15" t="s">
        <v>28</v>
      </c>
      <c r="G18" s="13" t="s">
        <v>28</v>
      </c>
      <c r="H18" s="6" t="s">
        <v>28</v>
      </c>
      <c r="I18" s="6">
        <v>-2.5139981993123998E-2</v>
      </c>
      <c r="J18" s="7" t="s">
        <v>28</v>
      </c>
      <c r="K18" s="8" t="s">
        <v>28</v>
      </c>
      <c r="L18" s="9" t="s">
        <v>29</v>
      </c>
      <c r="M18" s="10" t="s">
        <v>28</v>
      </c>
      <c r="N18" s="10" t="s">
        <v>31</v>
      </c>
      <c r="O18" s="11">
        <v>6.4198160677666598</v>
      </c>
      <c r="P18" s="10" t="s">
        <v>54</v>
      </c>
    </row>
    <row r="19" spans="1:16" x14ac:dyDescent="0.25">
      <c r="A19" s="2" t="s">
        <v>55</v>
      </c>
      <c r="B19" s="2" t="s">
        <v>46</v>
      </c>
      <c r="C19" s="2"/>
      <c r="D19" s="2" t="s">
        <v>27</v>
      </c>
      <c r="E19" s="15" t="s">
        <v>47</v>
      </c>
      <c r="F19" s="15" t="s">
        <v>28</v>
      </c>
      <c r="G19" s="13" t="s">
        <v>47</v>
      </c>
      <c r="H19" s="6" t="s">
        <v>28</v>
      </c>
      <c r="I19" s="6" t="s">
        <v>47</v>
      </c>
      <c r="J19" s="7" t="s">
        <v>47</v>
      </c>
      <c r="K19" s="8" t="s">
        <v>47</v>
      </c>
      <c r="L19" s="9" t="s">
        <v>48</v>
      </c>
      <c r="M19" s="10" t="s">
        <v>28</v>
      </c>
      <c r="N19" s="10" t="s">
        <v>31</v>
      </c>
      <c r="O19" s="11" t="s">
        <v>47</v>
      </c>
      <c r="P19" s="10" t="s">
        <v>55</v>
      </c>
    </row>
    <row r="20" spans="1:16" x14ac:dyDescent="0.25">
      <c r="A20" s="2" t="s">
        <v>56</v>
      </c>
      <c r="B20" s="2" t="s">
        <v>46</v>
      </c>
      <c r="C20" s="2"/>
      <c r="D20" s="2" t="s">
        <v>27</v>
      </c>
      <c r="E20" s="15">
        <v>662.49011686584504</v>
      </c>
      <c r="F20" s="15" t="s">
        <v>28</v>
      </c>
      <c r="G20" s="13" t="s">
        <v>28</v>
      </c>
      <c r="H20" s="6" t="s">
        <v>28</v>
      </c>
      <c r="I20" s="6">
        <v>-3.0787041201683001E-2</v>
      </c>
      <c r="J20" s="7" t="s">
        <v>28</v>
      </c>
      <c r="K20" s="8" t="s">
        <v>28</v>
      </c>
      <c r="L20" s="9" t="s">
        <v>29</v>
      </c>
      <c r="M20" s="10" t="s">
        <v>28</v>
      </c>
      <c r="N20" s="10" t="s">
        <v>31</v>
      </c>
      <c r="O20" s="11">
        <v>6.4347868234833303</v>
      </c>
      <c r="P20" s="10" t="s">
        <v>56</v>
      </c>
    </row>
    <row r="21" spans="1:16" x14ac:dyDescent="0.25">
      <c r="A21" s="2" t="s">
        <v>57</v>
      </c>
      <c r="B21" s="2" t="s">
        <v>46</v>
      </c>
      <c r="C21" s="2"/>
      <c r="D21" s="2" t="s">
        <v>27</v>
      </c>
      <c r="E21" s="15" t="s">
        <v>47</v>
      </c>
      <c r="F21" s="15" t="s">
        <v>28</v>
      </c>
      <c r="G21" s="13" t="s">
        <v>47</v>
      </c>
      <c r="H21" s="6" t="s">
        <v>28</v>
      </c>
      <c r="I21" s="6" t="s">
        <v>47</v>
      </c>
      <c r="J21" s="7" t="s">
        <v>47</v>
      </c>
      <c r="K21" s="8" t="s">
        <v>47</v>
      </c>
      <c r="L21" s="9" t="s">
        <v>48</v>
      </c>
      <c r="M21" s="10" t="s">
        <v>28</v>
      </c>
      <c r="N21" s="10" t="s">
        <v>31</v>
      </c>
      <c r="O21" s="11" t="s">
        <v>47</v>
      </c>
      <c r="P21" s="10" t="s">
        <v>57</v>
      </c>
    </row>
    <row r="22" spans="1:16" x14ac:dyDescent="0.25">
      <c r="A22" s="2" t="s">
        <v>58</v>
      </c>
      <c r="B22" s="2" t="s">
        <v>46</v>
      </c>
      <c r="C22" s="2"/>
      <c r="D22" s="2" t="s">
        <v>27</v>
      </c>
      <c r="E22" s="15" t="s">
        <v>47</v>
      </c>
      <c r="F22" s="15" t="s">
        <v>28</v>
      </c>
      <c r="G22" s="13" t="s">
        <v>47</v>
      </c>
      <c r="H22" s="6" t="s">
        <v>28</v>
      </c>
      <c r="I22" s="6" t="s">
        <v>47</v>
      </c>
      <c r="J22" s="7" t="s">
        <v>47</v>
      </c>
      <c r="K22" s="8" t="s">
        <v>47</v>
      </c>
      <c r="L22" s="9" t="s">
        <v>48</v>
      </c>
      <c r="M22" s="10" t="s">
        <v>28</v>
      </c>
      <c r="N22" s="10" t="s">
        <v>31</v>
      </c>
      <c r="O22" s="11" t="s">
        <v>47</v>
      </c>
      <c r="P22" s="10" t="s">
        <v>58</v>
      </c>
    </row>
    <row r="23" spans="1:16" x14ac:dyDescent="0.25">
      <c r="A23" s="2" t="s">
        <v>59</v>
      </c>
      <c r="B23" s="2" t="s">
        <v>46</v>
      </c>
      <c r="C23" s="2"/>
      <c r="D23" s="2" t="s">
        <v>27</v>
      </c>
      <c r="E23" s="15" t="s">
        <v>47</v>
      </c>
      <c r="F23" s="15" t="s">
        <v>28</v>
      </c>
      <c r="G23" s="13" t="s">
        <v>47</v>
      </c>
      <c r="H23" s="6" t="s">
        <v>28</v>
      </c>
      <c r="I23" s="6" t="s">
        <v>47</v>
      </c>
      <c r="J23" s="7" t="s">
        <v>47</v>
      </c>
      <c r="K23" s="8" t="s">
        <v>47</v>
      </c>
      <c r="L23" s="9" t="s">
        <v>48</v>
      </c>
      <c r="M23" s="10" t="s">
        <v>28</v>
      </c>
      <c r="N23" s="10" t="s">
        <v>31</v>
      </c>
      <c r="O23" s="11" t="s">
        <v>47</v>
      </c>
      <c r="P23" s="10" t="s">
        <v>59</v>
      </c>
    </row>
    <row r="24" spans="1:16" x14ac:dyDescent="0.25">
      <c r="A24" s="2" t="s">
        <v>60</v>
      </c>
      <c r="B24" s="2" t="s">
        <v>61</v>
      </c>
      <c r="C24" s="2"/>
      <c r="D24" s="2" t="s">
        <v>27</v>
      </c>
      <c r="E24" s="15">
        <v>291621.84304121498</v>
      </c>
      <c r="F24" s="15" t="s">
        <v>28</v>
      </c>
      <c r="G24" s="13" t="s">
        <v>28</v>
      </c>
      <c r="H24" s="6" t="s">
        <v>28</v>
      </c>
      <c r="I24" s="6">
        <v>1.3442275020716401</v>
      </c>
      <c r="J24" s="7" t="s">
        <v>28</v>
      </c>
      <c r="K24" s="8" t="s">
        <v>28</v>
      </c>
      <c r="L24" s="9"/>
      <c r="M24" s="10" t="s">
        <v>28</v>
      </c>
      <c r="N24" s="10" t="s">
        <v>31</v>
      </c>
      <c r="O24" s="11">
        <v>6.4247348765666601</v>
      </c>
      <c r="P24" s="10" t="s">
        <v>60</v>
      </c>
    </row>
    <row r="25" spans="1:16" x14ac:dyDescent="0.25">
      <c r="A25" s="2" t="s">
        <v>62</v>
      </c>
      <c r="B25" s="2" t="s">
        <v>61</v>
      </c>
      <c r="C25" s="2"/>
      <c r="D25" s="2" t="s">
        <v>27</v>
      </c>
      <c r="E25" s="15">
        <v>1320104.3352343999</v>
      </c>
      <c r="F25" s="15" t="s">
        <v>28</v>
      </c>
      <c r="G25" s="13" t="s">
        <v>28</v>
      </c>
      <c r="H25" s="6" t="s">
        <v>28</v>
      </c>
      <c r="I25" s="6">
        <v>6.2046259393589702</v>
      </c>
      <c r="J25" s="7" t="s">
        <v>28</v>
      </c>
      <c r="K25" s="8" t="s">
        <v>28</v>
      </c>
      <c r="L25" s="9"/>
      <c r="M25" s="10" t="s">
        <v>28</v>
      </c>
      <c r="N25" s="10" t="s">
        <v>31</v>
      </c>
      <c r="O25" s="11">
        <v>6.4247581029333301</v>
      </c>
      <c r="P25" s="10" t="s">
        <v>62</v>
      </c>
    </row>
    <row r="26" spans="1:16" x14ac:dyDescent="0.25">
      <c r="A26" s="2" t="s">
        <v>63</v>
      </c>
      <c r="B26" s="2" t="s">
        <v>61</v>
      </c>
      <c r="C26" s="2"/>
      <c r="D26" s="2" t="s">
        <v>27</v>
      </c>
      <c r="E26" s="15">
        <v>1328292.24019013</v>
      </c>
      <c r="F26" s="15" t="s">
        <v>28</v>
      </c>
      <c r="G26" s="13" t="s">
        <v>28</v>
      </c>
      <c r="H26" s="6" t="s">
        <v>28</v>
      </c>
      <c r="I26" s="6">
        <v>6.2433203077644004</v>
      </c>
      <c r="J26" s="7" t="s">
        <v>28</v>
      </c>
      <c r="K26" s="8" t="s">
        <v>28</v>
      </c>
      <c r="L26" s="9"/>
      <c r="M26" s="10" t="s">
        <v>28</v>
      </c>
      <c r="N26" s="10" t="s">
        <v>31</v>
      </c>
      <c r="O26" s="11">
        <v>6.4248232453666603</v>
      </c>
      <c r="P26" s="10" t="s">
        <v>63</v>
      </c>
    </row>
    <row r="27" spans="1:16" x14ac:dyDescent="0.25">
      <c r="A27" s="2" t="s">
        <v>64</v>
      </c>
      <c r="B27" s="2" t="s">
        <v>61</v>
      </c>
      <c r="C27" s="2"/>
      <c r="D27" s="2" t="s">
        <v>27</v>
      </c>
      <c r="E27" s="15">
        <v>1032609.1715346799</v>
      </c>
      <c r="F27" s="15" t="s">
        <v>28</v>
      </c>
      <c r="G27" s="13" t="s">
        <v>28</v>
      </c>
      <c r="H27" s="6" t="s">
        <v>28</v>
      </c>
      <c r="I27" s="6">
        <v>4.8459824476316404</v>
      </c>
      <c r="J27" s="7" t="s">
        <v>28</v>
      </c>
      <c r="K27" s="8" t="s">
        <v>28</v>
      </c>
      <c r="L27" s="9"/>
      <c r="M27" s="10" t="s">
        <v>28</v>
      </c>
      <c r="N27" s="10" t="s">
        <v>31</v>
      </c>
      <c r="O27" s="11">
        <v>6.4248031069333296</v>
      </c>
      <c r="P27" s="10" t="s">
        <v>64</v>
      </c>
    </row>
    <row r="28" spans="1:16" x14ac:dyDescent="0.25">
      <c r="A28" s="2" t="s">
        <v>65</v>
      </c>
      <c r="B28" s="2" t="s">
        <v>61</v>
      </c>
      <c r="C28" s="2"/>
      <c r="D28" s="2" t="s">
        <v>27</v>
      </c>
      <c r="E28" s="15">
        <v>939086.40479276003</v>
      </c>
      <c r="F28" s="15" t="s">
        <v>28</v>
      </c>
      <c r="G28" s="13" t="s">
        <v>28</v>
      </c>
      <c r="H28" s="6" t="s">
        <v>28</v>
      </c>
      <c r="I28" s="6">
        <v>4.40401293159844</v>
      </c>
      <c r="J28" s="7" t="s">
        <v>28</v>
      </c>
      <c r="K28" s="8" t="s">
        <v>28</v>
      </c>
      <c r="L28" s="9"/>
      <c r="M28" s="10" t="s">
        <v>28</v>
      </c>
      <c r="N28" s="10" t="s">
        <v>31</v>
      </c>
      <c r="O28" s="11">
        <v>6.4247640045333299</v>
      </c>
      <c r="P28" s="10" t="s">
        <v>65</v>
      </c>
    </row>
    <row r="29" spans="1:16" x14ac:dyDescent="0.25">
      <c r="A29" s="2" t="s">
        <v>66</v>
      </c>
      <c r="B29" s="2" t="s">
        <v>61</v>
      </c>
      <c r="C29" s="2"/>
      <c r="D29" s="2" t="s">
        <v>27</v>
      </c>
      <c r="E29" s="15">
        <v>1487570.25836646</v>
      </c>
      <c r="F29" s="15" t="s">
        <v>28</v>
      </c>
      <c r="G29" s="13" t="s">
        <v>28</v>
      </c>
      <c r="H29" s="6" t="s">
        <v>28</v>
      </c>
      <c r="I29" s="6">
        <v>6.9960357273411002</v>
      </c>
      <c r="J29" s="7" t="s">
        <v>28</v>
      </c>
      <c r="K29" s="8" t="s">
        <v>28</v>
      </c>
      <c r="L29" s="9"/>
      <c r="M29" s="10" t="s">
        <v>28</v>
      </c>
      <c r="N29" s="10" t="s">
        <v>31</v>
      </c>
      <c r="O29" s="11">
        <v>6.4247542040166596</v>
      </c>
      <c r="P29" s="10" t="s">
        <v>66</v>
      </c>
    </row>
    <row r="30" spans="1:16" x14ac:dyDescent="0.25">
      <c r="A30" s="2" t="s">
        <v>67</v>
      </c>
      <c r="B30" s="2" t="s">
        <v>61</v>
      </c>
      <c r="C30" s="2"/>
      <c r="D30" s="2" t="s">
        <v>27</v>
      </c>
      <c r="E30" s="15">
        <v>2286088.87543571</v>
      </c>
      <c r="F30" s="15" t="s">
        <v>28</v>
      </c>
      <c r="G30" s="13" t="s">
        <v>28</v>
      </c>
      <c r="H30" s="6" t="s">
        <v>28</v>
      </c>
      <c r="I30" s="6">
        <v>10.7696718057461</v>
      </c>
      <c r="J30" s="7" t="s">
        <v>28</v>
      </c>
      <c r="K30" s="8" t="s">
        <v>28</v>
      </c>
      <c r="L30" s="9"/>
      <c r="M30" s="10" t="s">
        <v>28</v>
      </c>
      <c r="N30" s="10" t="s">
        <v>31</v>
      </c>
      <c r="O30" s="11">
        <v>6.4297598709499999</v>
      </c>
      <c r="P30" s="1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0" workbookViewId="0">
      <selection activeCell="X24" sqref="X24"/>
    </sheetView>
  </sheetViews>
  <sheetFormatPr defaultRowHeight="15" x14ac:dyDescent="0.25"/>
  <cols>
    <col min="10" max="10" width="13.85546875" customWidth="1"/>
  </cols>
  <sheetData>
    <row r="1" spans="1:17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6"/>
      <c r="K1" s="7"/>
      <c r="L1" s="8"/>
      <c r="M1" s="9"/>
      <c r="N1" s="10"/>
      <c r="O1" s="10"/>
      <c r="P1" s="11"/>
      <c r="Q1" s="10"/>
    </row>
    <row r="2" spans="1:17" x14ac:dyDescent="0.25">
      <c r="A2" s="2" t="s">
        <v>108</v>
      </c>
      <c r="B2" s="2"/>
      <c r="C2" s="2" t="s">
        <v>5</v>
      </c>
      <c r="D2" s="2" t="s">
        <v>6</v>
      </c>
      <c r="E2" s="12" t="s">
        <v>7</v>
      </c>
      <c r="F2" s="12" t="s">
        <v>109</v>
      </c>
      <c r="G2" s="13"/>
      <c r="H2" s="6"/>
      <c r="I2" s="6"/>
      <c r="J2" s="6"/>
      <c r="K2" s="7"/>
      <c r="L2" s="8"/>
      <c r="M2" s="9"/>
      <c r="N2" s="10"/>
      <c r="O2" s="10"/>
      <c r="P2" s="11"/>
      <c r="Q2" s="10"/>
    </row>
    <row r="3" spans="1:17" x14ac:dyDescent="0.25">
      <c r="A3" s="2"/>
      <c r="B3" s="14"/>
      <c r="C3" s="14"/>
      <c r="D3" s="2"/>
      <c r="E3" s="15"/>
      <c r="F3" s="15"/>
      <c r="G3" s="13"/>
      <c r="H3" s="16" t="s">
        <v>9</v>
      </c>
      <c r="I3" s="16" t="s">
        <v>10</v>
      </c>
      <c r="J3" s="16"/>
      <c r="K3" s="7"/>
      <c r="L3" s="8"/>
      <c r="M3" s="9"/>
      <c r="N3" s="10"/>
      <c r="O3" s="10"/>
      <c r="P3" s="11"/>
      <c r="Q3" s="10"/>
    </row>
    <row r="4" spans="1:17" x14ac:dyDescent="0.25">
      <c r="A4" s="1" t="s">
        <v>11</v>
      </c>
      <c r="B4" s="1" t="s">
        <v>12</v>
      </c>
      <c r="C4" s="1" t="s">
        <v>13</v>
      </c>
      <c r="D4" s="17" t="s">
        <v>14</v>
      </c>
      <c r="E4" s="18" t="s">
        <v>15</v>
      </c>
      <c r="F4" s="18" t="s">
        <v>16</v>
      </c>
      <c r="G4" s="19" t="s">
        <v>15</v>
      </c>
      <c r="H4" s="16" t="s">
        <v>17</v>
      </c>
      <c r="I4" s="16" t="s">
        <v>17</v>
      </c>
      <c r="J4" s="16" t="s">
        <v>110</v>
      </c>
      <c r="K4" s="20" t="s">
        <v>18</v>
      </c>
      <c r="L4" s="21" t="s">
        <v>19</v>
      </c>
      <c r="M4" s="22" t="s">
        <v>20</v>
      </c>
      <c r="N4" s="22" t="s">
        <v>21</v>
      </c>
      <c r="O4" s="22" t="s">
        <v>22</v>
      </c>
      <c r="P4" s="23" t="s">
        <v>23</v>
      </c>
      <c r="Q4" s="22" t="s">
        <v>24</v>
      </c>
    </row>
    <row r="5" spans="1:17" x14ac:dyDescent="0.25">
      <c r="A5" s="2" t="s">
        <v>25</v>
      </c>
      <c r="B5" s="2" t="s">
        <v>26</v>
      </c>
      <c r="C5" s="2"/>
      <c r="D5" s="2" t="s">
        <v>27</v>
      </c>
      <c r="E5" s="15">
        <v>46136.605102400899</v>
      </c>
      <c r="F5" s="15" t="s">
        <v>28</v>
      </c>
      <c r="G5" s="13" t="s">
        <v>28</v>
      </c>
      <c r="H5" s="6">
        <v>1</v>
      </c>
      <c r="I5" s="6">
        <v>1.0663181803444901</v>
      </c>
      <c r="J5" s="6"/>
      <c r="K5" s="7">
        <v>6.6318180344490996E-2</v>
      </c>
      <c r="L5" s="8">
        <v>0</v>
      </c>
      <c r="M5" s="9"/>
      <c r="N5" s="10" t="s">
        <v>30</v>
      </c>
      <c r="O5" s="10" t="s">
        <v>31</v>
      </c>
      <c r="P5" s="11">
        <v>6.1921875058833296</v>
      </c>
      <c r="Q5" s="10" t="s">
        <v>25</v>
      </c>
    </row>
    <row r="6" spans="1:17" x14ac:dyDescent="0.25">
      <c r="A6" s="2" t="s">
        <v>32</v>
      </c>
      <c r="B6" s="2" t="s">
        <v>26</v>
      </c>
      <c r="C6" s="2"/>
      <c r="D6" s="2" t="s">
        <v>27</v>
      </c>
      <c r="E6" s="15">
        <v>123626.914974927</v>
      </c>
      <c r="F6" s="15" t="s">
        <v>28</v>
      </c>
      <c r="G6" s="13" t="s">
        <v>28</v>
      </c>
      <c r="H6" s="6">
        <v>2</v>
      </c>
      <c r="I6" s="6">
        <v>2.1346855847649602</v>
      </c>
      <c r="J6" s="6"/>
      <c r="K6" s="7">
        <v>6.7342792382480005E-2</v>
      </c>
      <c r="L6" s="8">
        <v>0</v>
      </c>
      <c r="M6" s="9"/>
      <c r="N6" s="10" t="s">
        <v>33</v>
      </c>
      <c r="O6" s="10" t="s">
        <v>31</v>
      </c>
      <c r="P6" s="11">
        <v>6.1921388232166601</v>
      </c>
      <c r="Q6" s="10" t="s">
        <v>32</v>
      </c>
    </row>
    <row r="7" spans="1:17" x14ac:dyDescent="0.25">
      <c r="A7" s="2" t="s">
        <v>34</v>
      </c>
      <c r="B7" s="2" t="s">
        <v>26</v>
      </c>
      <c r="C7" s="2"/>
      <c r="D7" s="2" t="s">
        <v>27</v>
      </c>
      <c r="E7" s="15">
        <v>327462.25746591698</v>
      </c>
      <c r="F7" s="15" t="s">
        <v>28</v>
      </c>
      <c r="G7" s="13" t="s">
        <v>28</v>
      </c>
      <c r="H7" s="6">
        <v>5</v>
      </c>
      <c r="I7" s="6">
        <v>4.9449858164261196</v>
      </c>
      <c r="J7" s="6"/>
      <c r="K7" s="7">
        <v>-1.1002836714776001E-2</v>
      </c>
      <c r="L7" s="8">
        <v>0</v>
      </c>
      <c r="M7" s="9"/>
      <c r="N7" s="10" t="s">
        <v>35</v>
      </c>
      <c r="O7" s="10" t="s">
        <v>31</v>
      </c>
      <c r="P7" s="11">
        <v>6.1922474741166598</v>
      </c>
      <c r="Q7" s="10" t="s">
        <v>34</v>
      </c>
    </row>
    <row r="8" spans="1:17" x14ac:dyDescent="0.25">
      <c r="A8" s="2" t="s">
        <v>36</v>
      </c>
      <c r="B8" s="2" t="s">
        <v>26</v>
      </c>
      <c r="C8" s="2"/>
      <c r="D8" s="2" t="s">
        <v>27</v>
      </c>
      <c r="E8" s="15">
        <v>646100.908126547</v>
      </c>
      <c r="F8" s="15" t="s">
        <v>28</v>
      </c>
      <c r="G8" s="13" t="s">
        <v>28</v>
      </c>
      <c r="H8" s="6">
        <v>10</v>
      </c>
      <c r="I8" s="6">
        <v>9.3380918539983302</v>
      </c>
      <c r="J8" s="6"/>
      <c r="K8" s="7">
        <v>-6.6190814600166001E-2</v>
      </c>
      <c r="L8" s="8">
        <v>0</v>
      </c>
      <c r="M8" s="9"/>
      <c r="N8" s="10" t="s">
        <v>37</v>
      </c>
      <c r="O8" s="10" t="s">
        <v>31</v>
      </c>
      <c r="P8" s="11">
        <v>6.1921482730833297</v>
      </c>
      <c r="Q8" s="10" t="s">
        <v>36</v>
      </c>
    </row>
    <row r="9" spans="1:17" x14ac:dyDescent="0.25">
      <c r="A9" s="2" t="s">
        <v>38</v>
      </c>
      <c r="B9" s="2" t="s">
        <v>26</v>
      </c>
      <c r="C9" s="2"/>
      <c r="D9" s="2" t="s">
        <v>39</v>
      </c>
      <c r="E9" s="15">
        <v>1078991.45631551</v>
      </c>
      <c r="F9" s="15" t="s">
        <v>28</v>
      </c>
      <c r="G9" s="13" t="s">
        <v>28</v>
      </c>
      <c r="H9" s="6">
        <v>15</v>
      </c>
      <c r="I9" s="6">
        <v>15.3064013384693</v>
      </c>
      <c r="J9" s="6"/>
      <c r="K9" s="7">
        <v>2.0426755897955999E-2</v>
      </c>
      <c r="L9" s="8">
        <v>0</v>
      </c>
      <c r="M9" s="9"/>
      <c r="N9" s="10" t="s">
        <v>40</v>
      </c>
      <c r="O9" s="10" t="s">
        <v>31</v>
      </c>
      <c r="P9" s="11">
        <v>6.1922038677333298</v>
      </c>
      <c r="Q9" s="10" t="s">
        <v>38</v>
      </c>
    </row>
    <row r="10" spans="1:17" x14ac:dyDescent="0.25">
      <c r="A10" s="2" t="s">
        <v>41</v>
      </c>
      <c r="B10" s="2" t="s">
        <v>26</v>
      </c>
      <c r="C10" s="2"/>
      <c r="D10" s="2" t="s">
        <v>39</v>
      </c>
      <c r="E10" s="15">
        <v>1450781.2040337201</v>
      </c>
      <c r="F10" s="15" t="s">
        <v>28</v>
      </c>
      <c r="G10" s="13" t="s">
        <v>28</v>
      </c>
      <c r="H10" s="6">
        <v>20</v>
      </c>
      <c r="I10" s="6">
        <v>20.432307382893001</v>
      </c>
      <c r="J10" s="6"/>
      <c r="K10" s="7">
        <v>2.1615369144652001E-2</v>
      </c>
      <c r="L10" s="8">
        <v>0</v>
      </c>
      <c r="M10" s="9"/>
      <c r="N10" s="10" t="s">
        <v>42</v>
      </c>
      <c r="O10" s="10" t="s">
        <v>31</v>
      </c>
      <c r="P10" s="11">
        <v>6.1921870965333303</v>
      </c>
      <c r="Q10" s="10" t="s">
        <v>41</v>
      </c>
    </row>
    <row r="11" spans="1:17" x14ac:dyDescent="0.25">
      <c r="A11" s="2" t="s">
        <v>70</v>
      </c>
      <c r="B11" s="2" t="s">
        <v>26</v>
      </c>
      <c r="C11" s="2"/>
      <c r="D11" s="2" t="s">
        <v>27</v>
      </c>
      <c r="E11" s="15">
        <v>2128581.1672056201</v>
      </c>
      <c r="F11" s="15" t="s">
        <v>28</v>
      </c>
      <c r="G11" s="13" t="s">
        <v>28</v>
      </c>
      <c r="H11" s="6">
        <v>30</v>
      </c>
      <c r="I11" s="6">
        <v>29.777209843103599</v>
      </c>
      <c r="J11" s="6"/>
      <c r="K11" s="7">
        <v>-7.4263385632109997E-3</v>
      </c>
      <c r="L11" s="8">
        <v>0</v>
      </c>
      <c r="M11" s="9"/>
      <c r="N11" s="10" t="s">
        <v>44</v>
      </c>
      <c r="O11" s="10" t="s">
        <v>31</v>
      </c>
      <c r="P11" s="11">
        <v>6.1922170021499996</v>
      </c>
      <c r="Q11" s="10" t="s">
        <v>70</v>
      </c>
    </row>
    <row r="12" spans="1:17" x14ac:dyDescent="0.25">
      <c r="A12" s="2" t="s">
        <v>45</v>
      </c>
      <c r="B12" s="2" t="s">
        <v>46</v>
      </c>
      <c r="C12" s="2"/>
      <c r="D12" s="2" t="s">
        <v>27</v>
      </c>
      <c r="E12" s="15" t="s">
        <v>47</v>
      </c>
      <c r="F12" s="15" t="s">
        <v>28</v>
      </c>
      <c r="G12" s="13" t="s">
        <v>47</v>
      </c>
      <c r="H12" s="6" t="s">
        <v>28</v>
      </c>
      <c r="I12" s="6" t="s">
        <v>47</v>
      </c>
      <c r="J12" s="6"/>
      <c r="K12" s="7" t="s">
        <v>47</v>
      </c>
      <c r="L12" s="8" t="s">
        <v>47</v>
      </c>
      <c r="M12" s="9" t="s">
        <v>48</v>
      </c>
      <c r="N12" s="10" t="s">
        <v>28</v>
      </c>
      <c r="O12" s="10" t="s">
        <v>31</v>
      </c>
      <c r="P12" s="11" t="s">
        <v>47</v>
      </c>
      <c r="Q12" s="10" t="s">
        <v>45</v>
      </c>
    </row>
    <row r="13" spans="1:17" x14ac:dyDescent="0.25">
      <c r="A13" s="2" t="s">
        <v>49</v>
      </c>
      <c r="B13" s="2" t="s">
        <v>46</v>
      </c>
      <c r="C13" s="2"/>
      <c r="D13" s="2" t="s">
        <v>39</v>
      </c>
      <c r="E13" s="15" t="s">
        <v>47</v>
      </c>
      <c r="F13" s="15" t="s">
        <v>28</v>
      </c>
      <c r="G13" s="13" t="s">
        <v>47</v>
      </c>
      <c r="H13" s="6" t="s">
        <v>28</v>
      </c>
      <c r="I13" s="6" t="s">
        <v>47</v>
      </c>
      <c r="J13" s="6"/>
      <c r="K13" s="7" t="s">
        <v>47</v>
      </c>
      <c r="L13" s="8" t="s">
        <v>47</v>
      </c>
      <c r="M13" s="9" t="s">
        <v>48</v>
      </c>
      <c r="N13" s="10" t="s">
        <v>28</v>
      </c>
      <c r="O13" s="10" t="s">
        <v>31</v>
      </c>
      <c r="P13" s="11" t="s">
        <v>47</v>
      </c>
      <c r="Q13" s="10" t="s">
        <v>49</v>
      </c>
    </row>
    <row r="14" spans="1:17" x14ac:dyDescent="0.25">
      <c r="A14" s="2" t="s">
        <v>52</v>
      </c>
      <c r="B14" s="2" t="s">
        <v>46</v>
      </c>
      <c r="C14" s="2"/>
      <c r="D14" s="2" t="s">
        <v>39</v>
      </c>
      <c r="E14" s="15" t="s">
        <v>47</v>
      </c>
      <c r="F14" s="15" t="s">
        <v>28</v>
      </c>
      <c r="G14" s="13" t="s">
        <v>47</v>
      </c>
      <c r="H14" s="6" t="s">
        <v>28</v>
      </c>
      <c r="I14" s="6" t="s">
        <v>47</v>
      </c>
      <c r="J14" s="6"/>
      <c r="K14" s="7" t="s">
        <v>47</v>
      </c>
      <c r="L14" s="8" t="s">
        <v>47</v>
      </c>
      <c r="M14" s="9" t="s">
        <v>48</v>
      </c>
      <c r="N14" s="10" t="s">
        <v>28</v>
      </c>
      <c r="O14" s="10" t="s">
        <v>31</v>
      </c>
      <c r="P14" s="11" t="s">
        <v>47</v>
      </c>
      <c r="Q14" s="10" t="s">
        <v>52</v>
      </c>
    </row>
    <row r="15" spans="1:17" x14ac:dyDescent="0.25">
      <c r="A15" s="2" t="s">
        <v>53</v>
      </c>
      <c r="B15" s="2" t="s">
        <v>46</v>
      </c>
      <c r="C15" s="2"/>
      <c r="D15" s="2" t="s">
        <v>27</v>
      </c>
      <c r="E15" s="15" t="s">
        <v>47</v>
      </c>
      <c r="F15" s="15" t="s">
        <v>28</v>
      </c>
      <c r="G15" s="13" t="s">
        <v>47</v>
      </c>
      <c r="H15" s="6" t="s">
        <v>28</v>
      </c>
      <c r="I15" s="6" t="s">
        <v>47</v>
      </c>
      <c r="J15" s="6"/>
      <c r="K15" s="7" t="s">
        <v>47</v>
      </c>
      <c r="L15" s="8" t="s">
        <v>47</v>
      </c>
      <c r="M15" s="9" t="s">
        <v>48</v>
      </c>
      <c r="N15" s="10" t="s">
        <v>28</v>
      </c>
      <c r="O15" s="10" t="s">
        <v>31</v>
      </c>
      <c r="P15" s="11" t="s">
        <v>47</v>
      </c>
      <c r="Q15" s="10" t="s">
        <v>53</v>
      </c>
    </row>
    <row r="16" spans="1:17" x14ac:dyDescent="0.25">
      <c r="A16" s="2" t="s">
        <v>54</v>
      </c>
      <c r="B16" s="2" t="s">
        <v>46</v>
      </c>
      <c r="C16" s="2"/>
      <c r="D16" s="2" t="s">
        <v>39</v>
      </c>
      <c r="E16" s="15" t="s">
        <v>47</v>
      </c>
      <c r="F16" s="15" t="s">
        <v>28</v>
      </c>
      <c r="G16" s="13" t="s">
        <v>47</v>
      </c>
      <c r="H16" s="6" t="s">
        <v>28</v>
      </c>
      <c r="I16" s="6" t="s">
        <v>47</v>
      </c>
      <c r="J16" s="6"/>
      <c r="K16" s="7" t="s">
        <v>47</v>
      </c>
      <c r="L16" s="8" t="s">
        <v>47</v>
      </c>
      <c r="M16" s="9" t="s">
        <v>48</v>
      </c>
      <c r="N16" s="10" t="s">
        <v>28</v>
      </c>
      <c r="O16" s="10" t="s">
        <v>31</v>
      </c>
      <c r="P16" s="11" t="s">
        <v>47</v>
      </c>
      <c r="Q16" s="10" t="s">
        <v>54</v>
      </c>
    </row>
    <row r="17" spans="1:17" x14ac:dyDescent="0.25">
      <c r="A17" s="2" t="s">
        <v>55</v>
      </c>
      <c r="B17" s="2" t="s">
        <v>46</v>
      </c>
      <c r="C17" s="2"/>
      <c r="D17" s="2" t="s">
        <v>39</v>
      </c>
      <c r="E17" s="15" t="s">
        <v>47</v>
      </c>
      <c r="F17" s="15" t="s">
        <v>28</v>
      </c>
      <c r="G17" s="13" t="s">
        <v>47</v>
      </c>
      <c r="H17" s="6" t="s">
        <v>28</v>
      </c>
      <c r="I17" s="6" t="s">
        <v>47</v>
      </c>
      <c r="J17" s="6"/>
      <c r="K17" s="7" t="s">
        <v>47</v>
      </c>
      <c r="L17" s="8" t="s">
        <v>47</v>
      </c>
      <c r="M17" s="9" t="s">
        <v>48</v>
      </c>
      <c r="N17" s="10" t="s">
        <v>28</v>
      </c>
      <c r="O17" s="10" t="s">
        <v>31</v>
      </c>
      <c r="P17" s="11" t="s">
        <v>47</v>
      </c>
      <c r="Q17" s="10" t="s">
        <v>55</v>
      </c>
    </row>
    <row r="18" spans="1:17" x14ac:dyDescent="0.25">
      <c r="A18" s="2" t="s">
        <v>56</v>
      </c>
      <c r="B18" s="2" t="s">
        <v>46</v>
      </c>
      <c r="C18" s="2"/>
      <c r="D18" s="2" t="s">
        <v>39</v>
      </c>
      <c r="E18" s="15" t="s">
        <v>47</v>
      </c>
      <c r="F18" s="15" t="s">
        <v>28</v>
      </c>
      <c r="G18" s="13" t="s">
        <v>47</v>
      </c>
      <c r="H18" s="6" t="s">
        <v>28</v>
      </c>
      <c r="I18" s="6" t="s">
        <v>47</v>
      </c>
      <c r="J18" s="6"/>
      <c r="K18" s="7" t="s">
        <v>47</v>
      </c>
      <c r="L18" s="8" t="s">
        <v>47</v>
      </c>
      <c r="M18" s="9" t="s">
        <v>48</v>
      </c>
      <c r="N18" s="10" t="s">
        <v>28</v>
      </c>
      <c r="O18" s="10" t="s">
        <v>31</v>
      </c>
      <c r="P18" s="11" t="s">
        <v>47</v>
      </c>
      <c r="Q18" s="10" t="s">
        <v>56</v>
      </c>
    </row>
    <row r="19" spans="1:17" x14ac:dyDescent="0.25">
      <c r="A19" s="2" t="s">
        <v>57</v>
      </c>
      <c r="B19" s="2" t="s">
        <v>46</v>
      </c>
      <c r="C19" s="2"/>
      <c r="D19" s="2" t="s">
        <v>39</v>
      </c>
      <c r="E19" s="15" t="s">
        <v>47</v>
      </c>
      <c r="F19" s="15" t="s">
        <v>28</v>
      </c>
      <c r="G19" s="13" t="s">
        <v>47</v>
      </c>
      <c r="H19" s="6" t="s">
        <v>28</v>
      </c>
      <c r="I19" s="6" t="s">
        <v>47</v>
      </c>
      <c r="J19" s="6"/>
      <c r="K19" s="7" t="s">
        <v>47</v>
      </c>
      <c r="L19" s="8" t="s">
        <v>47</v>
      </c>
      <c r="M19" s="9" t="s">
        <v>48</v>
      </c>
      <c r="N19" s="10" t="s">
        <v>28</v>
      </c>
      <c r="O19" s="10" t="s">
        <v>31</v>
      </c>
      <c r="P19" s="11" t="s">
        <v>47</v>
      </c>
      <c r="Q19" s="10" t="s">
        <v>57</v>
      </c>
    </row>
    <row r="20" spans="1:17" x14ac:dyDescent="0.25">
      <c r="A20" s="2" t="s">
        <v>58</v>
      </c>
      <c r="B20" s="2" t="s">
        <v>46</v>
      </c>
      <c r="C20" s="2"/>
      <c r="D20" s="2" t="s">
        <v>39</v>
      </c>
      <c r="E20" s="15" t="s">
        <v>47</v>
      </c>
      <c r="F20" s="15" t="s">
        <v>28</v>
      </c>
      <c r="G20" s="13" t="s">
        <v>47</v>
      </c>
      <c r="H20" s="6" t="s">
        <v>28</v>
      </c>
      <c r="I20" s="6" t="s">
        <v>47</v>
      </c>
      <c r="J20" s="6"/>
      <c r="K20" s="7" t="s">
        <v>47</v>
      </c>
      <c r="L20" s="8" t="s">
        <v>47</v>
      </c>
      <c r="M20" s="9" t="s">
        <v>48</v>
      </c>
      <c r="N20" s="10" t="s">
        <v>28</v>
      </c>
      <c r="O20" s="10" t="s">
        <v>31</v>
      </c>
      <c r="P20" s="11" t="s">
        <v>47</v>
      </c>
      <c r="Q20" s="10" t="s">
        <v>58</v>
      </c>
    </row>
    <row r="21" spans="1:17" x14ac:dyDescent="0.25">
      <c r="A21" s="2" t="s">
        <v>59</v>
      </c>
      <c r="B21" s="2" t="s">
        <v>46</v>
      </c>
      <c r="C21" s="2"/>
      <c r="D21" s="2" t="s">
        <v>39</v>
      </c>
      <c r="E21" s="15" t="s">
        <v>47</v>
      </c>
      <c r="F21" s="15" t="s">
        <v>28</v>
      </c>
      <c r="G21" s="13" t="s">
        <v>47</v>
      </c>
      <c r="H21" s="6" t="s">
        <v>28</v>
      </c>
      <c r="I21" s="6" t="s">
        <v>47</v>
      </c>
      <c r="J21" s="6"/>
      <c r="K21" s="7" t="s">
        <v>47</v>
      </c>
      <c r="L21" s="8" t="s">
        <v>47</v>
      </c>
      <c r="M21" s="9" t="s">
        <v>48</v>
      </c>
      <c r="N21" s="10" t="s">
        <v>28</v>
      </c>
      <c r="O21" s="10" t="s">
        <v>31</v>
      </c>
      <c r="P21" s="11" t="s">
        <v>47</v>
      </c>
      <c r="Q21" s="10" t="s">
        <v>59</v>
      </c>
    </row>
    <row r="22" spans="1:17" x14ac:dyDescent="0.25">
      <c r="A22" s="2" t="s">
        <v>112</v>
      </c>
      <c r="B22" s="2" t="s">
        <v>61</v>
      </c>
      <c r="C22" s="2"/>
      <c r="D22" s="2" t="s">
        <v>27</v>
      </c>
      <c r="E22" s="15">
        <v>19353.860512972198</v>
      </c>
      <c r="F22" s="15" t="s">
        <v>28</v>
      </c>
      <c r="G22" s="13" t="s">
        <v>28</v>
      </c>
      <c r="H22" s="6" t="s">
        <v>28</v>
      </c>
      <c r="I22" s="6">
        <v>6.97061542097273</v>
      </c>
      <c r="J22" s="6">
        <f>I22</f>
        <v>6.97061542097273</v>
      </c>
      <c r="K22" s="7" t="s">
        <v>28</v>
      </c>
      <c r="L22" s="8" t="s">
        <v>28</v>
      </c>
      <c r="M22" s="9"/>
      <c r="N22" s="10" t="s">
        <v>28</v>
      </c>
      <c r="O22" s="10" t="s">
        <v>31</v>
      </c>
      <c r="P22" s="11">
        <v>6.1921152178999996</v>
      </c>
      <c r="Q22" s="10" t="s">
        <v>112</v>
      </c>
    </row>
    <row r="23" spans="1:17" x14ac:dyDescent="0.25">
      <c r="A23" s="2" t="s">
        <v>113</v>
      </c>
      <c r="B23" s="2" t="s">
        <v>61</v>
      </c>
      <c r="C23" s="2"/>
      <c r="D23" s="2" t="s">
        <v>27</v>
      </c>
      <c r="E23" s="15">
        <v>20863.751211437801</v>
      </c>
      <c r="F23" s="15" t="s">
        <v>28</v>
      </c>
      <c r="G23" s="13" t="s">
        <v>28</v>
      </c>
      <c r="H23" s="6" t="s">
        <v>28</v>
      </c>
      <c r="I23" s="6">
        <v>71.787857082166497</v>
      </c>
      <c r="J23" s="6">
        <f>I23</f>
        <v>71.787857082166497</v>
      </c>
      <c r="K23" s="7" t="s">
        <v>28</v>
      </c>
      <c r="L23" s="8" t="s">
        <v>28</v>
      </c>
      <c r="M23" s="9" t="s">
        <v>111</v>
      </c>
      <c r="N23" s="10" t="s">
        <v>28</v>
      </c>
      <c r="O23" s="10" t="s">
        <v>31</v>
      </c>
      <c r="P23" s="11">
        <v>6.1922340978666597</v>
      </c>
      <c r="Q23" s="10" t="s">
        <v>113</v>
      </c>
    </row>
    <row r="24" spans="1:17" x14ac:dyDescent="0.25">
      <c r="A24" s="2" t="s">
        <v>114</v>
      </c>
      <c r="B24" s="2" t="s">
        <v>61</v>
      </c>
      <c r="C24" s="2"/>
      <c r="D24" s="2" t="s">
        <v>27</v>
      </c>
      <c r="E24" s="15">
        <v>165900.719200666</v>
      </c>
      <c r="F24" s="15" t="s">
        <v>28</v>
      </c>
      <c r="G24" s="13" t="s">
        <v>28</v>
      </c>
      <c r="H24" s="6" t="s">
        <v>28</v>
      </c>
      <c r="I24" s="6">
        <v>2717.51916189127</v>
      </c>
      <c r="J24" s="6">
        <f>I24</f>
        <v>2717.51916189127</v>
      </c>
      <c r="K24" s="7" t="s">
        <v>28</v>
      </c>
      <c r="L24" s="8" t="s">
        <v>28</v>
      </c>
      <c r="M24" s="9" t="s">
        <v>111</v>
      </c>
      <c r="N24" s="10" t="s">
        <v>28</v>
      </c>
      <c r="O24" s="10" t="s">
        <v>31</v>
      </c>
      <c r="P24" s="11">
        <v>6.1971967869666598</v>
      </c>
      <c r="Q24" s="10" t="s">
        <v>114</v>
      </c>
    </row>
    <row r="25" spans="1:17" x14ac:dyDescent="0.25">
      <c r="A25" s="2" t="s">
        <v>115</v>
      </c>
      <c r="B25" s="2" t="s">
        <v>61</v>
      </c>
      <c r="C25" s="2"/>
      <c r="D25" s="2" t="s">
        <v>27</v>
      </c>
      <c r="E25" s="15">
        <v>66149.965382954397</v>
      </c>
      <c r="F25" s="15" t="s">
        <v>28</v>
      </c>
      <c r="G25" s="13" t="s">
        <v>28</v>
      </c>
      <c r="H25" s="6" t="s">
        <v>28</v>
      </c>
      <c r="I25" s="6">
        <v>13422.4457439092</v>
      </c>
      <c r="J25" s="6">
        <f>I25</f>
        <v>13422.4457439092</v>
      </c>
      <c r="K25" s="7" t="s">
        <v>28</v>
      </c>
      <c r="L25" s="8" t="s">
        <v>28</v>
      </c>
      <c r="M25" s="9" t="s">
        <v>111</v>
      </c>
      <c r="N25" s="10" t="s">
        <v>28</v>
      </c>
      <c r="O25" s="10" t="s">
        <v>31</v>
      </c>
      <c r="P25" s="11">
        <v>6.1971617189500003</v>
      </c>
      <c r="Q25" s="10" t="s">
        <v>115</v>
      </c>
    </row>
    <row r="26" spans="1:17" x14ac:dyDescent="0.25">
      <c r="A26" s="2" t="s">
        <v>116</v>
      </c>
      <c r="B26" s="2" t="s">
        <v>61</v>
      </c>
      <c r="C26" s="2"/>
      <c r="D26" s="2" t="s">
        <v>27</v>
      </c>
      <c r="E26" s="15">
        <v>50765.684315528197</v>
      </c>
      <c r="F26" s="15" t="s">
        <v>28</v>
      </c>
      <c r="G26" s="13" t="s">
        <v>28</v>
      </c>
      <c r="H26" s="6" t="s">
        <v>28</v>
      </c>
      <c r="I26" s="6">
        <v>1.13013980335672</v>
      </c>
      <c r="J26" s="6">
        <f>I26*20000</f>
        <v>22602.796067134401</v>
      </c>
      <c r="K26" s="7" t="s">
        <v>28</v>
      </c>
      <c r="L26" s="8" t="s">
        <v>28</v>
      </c>
      <c r="M26" s="9"/>
      <c r="N26" s="10" t="s">
        <v>28</v>
      </c>
      <c r="O26" s="10" t="s">
        <v>31</v>
      </c>
      <c r="P26" s="11">
        <v>6.1921059861666601</v>
      </c>
      <c r="Q26" s="10" t="s">
        <v>117</v>
      </c>
    </row>
    <row r="27" spans="1:17" x14ac:dyDescent="0.25">
      <c r="A27" s="2" t="s">
        <v>118</v>
      </c>
      <c r="B27" s="2" t="s">
        <v>61</v>
      </c>
      <c r="C27" s="2"/>
      <c r="D27" s="2" t="s">
        <v>27</v>
      </c>
      <c r="E27" s="15">
        <v>114194.91736311</v>
      </c>
      <c r="F27" s="15" t="s">
        <v>28</v>
      </c>
      <c r="G27" s="13" t="s">
        <v>28</v>
      </c>
      <c r="H27" s="6" t="s">
        <v>28</v>
      </c>
      <c r="I27" s="6">
        <v>2.0046455988155598</v>
      </c>
      <c r="J27" s="6">
        <f>I27*100000</f>
        <v>200464.55988155599</v>
      </c>
      <c r="K27" s="7" t="s">
        <v>28</v>
      </c>
      <c r="L27" s="8" t="s">
        <v>28</v>
      </c>
      <c r="M27" s="9"/>
      <c r="N27" s="10" t="s">
        <v>28</v>
      </c>
      <c r="O27" s="10" t="s">
        <v>31</v>
      </c>
      <c r="P27" s="11">
        <v>6.1922314618999996</v>
      </c>
      <c r="Q27" s="10" t="s">
        <v>119</v>
      </c>
    </row>
    <row r="28" spans="1:17" x14ac:dyDescent="0.25">
      <c r="A28" s="2" t="s">
        <v>120</v>
      </c>
      <c r="B28" s="2" t="s">
        <v>61</v>
      </c>
      <c r="C28" s="2"/>
      <c r="D28" s="2" t="s">
        <v>27</v>
      </c>
      <c r="E28" s="15">
        <v>165434.02058864999</v>
      </c>
      <c r="F28" s="15" t="s">
        <v>28</v>
      </c>
      <c r="G28" s="13" t="s">
        <v>28</v>
      </c>
      <c r="H28" s="6" t="s">
        <v>28</v>
      </c>
      <c r="I28" s="6">
        <v>2.7110847369214199</v>
      </c>
      <c r="J28" s="6">
        <f>I28*200000</f>
        <v>542216.94738428399</v>
      </c>
      <c r="K28" s="7" t="s">
        <v>28</v>
      </c>
      <c r="L28" s="8" t="s">
        <v>28</v>
      </c>
      <c r="M28" s="9"/>
      <c r="N28" s="10" t="s">
        <v>28</v>
      </c>
      <c r="O28" s="10" t="s">
        <v>31</v>
      </c>
      <c r="P28" s="11">
        <v>6.1921838453333304</v>
      </c>
      <c r="Q28" s="10" t="s">
        <v>121</v>
      </c>
    </row>
    <row r="29" spans="1:17" x14ac:dyDescent="0.25">
      <c r="A29" s="2" t="s">
        <v>122</v>
      </c>
      <c r="B29" s="2" t="s">
        <v>61</v>
      </c>
      <c r="C29" s="2"/>
      <c r="D29" s="2" t="s">
        <v>27</v>
      </c>
      <c r="E29" s="15">
        <v>925360.52375228901</v>
      </c>
      <c r="F29" s="15" t="s">
        <v>28</v>
      </c>
      <c r="G29" s="13" t="s">
        <v>28</v>
      </c>
      <c r="H29" s="6" t="s">
        <v>28</v>
      </c>
      <c r="I29" s="6">
        <v>13.1882748148914</v>
      </c>
      <c r="J29" s="6">
        <f>I29*1000000</f>
        <v>13188274.8148914</v>
      </c>
      <c r="K29" s="7" t="s">
        <v>28</v>
      </c>
      <c r="L29" s="8" t="s">
        <v>28</v>
      </c>
      <c r="M29" s="9"/>
      <c r="N29" s="10" t="s">
        <v>28</v>
      </c>
      <c r="O29" s="10" t="s">
        <v>31</v>
      </c>
      <c r="P29" s="11">
        <v>6.1921419186833297</v>
      </c>
      <c r="Q29" s="10" t="s">
        <v>123</v>
      </c>
    </row>
    <row r="30" spans="1:17" x14ac:dyDescent="0.25">
      <c r="A30" s="2"/>
      <c r="B30" s="2"/>
      <c r="C30" s="2"/>
      <c r="D30" s="2"/>
      <c r="E30" s="15"/>
      <c r="F30" s="15"/>
      <c r="G30" s="13"/>
      <c r="H30" s="6"/>
      <c r="I30" s="6"/>
      <c r="J30" s="6"/>
      <c r="K30" s="7"/>
      <c r="L30" s="8"/>
      <c r="M30" s="9"/>
      <c r="N30" s="10"/>
      <c r="O30" s="10"/>
      <c r="P30" s="11"/>
      <c r="Q30" s="10"/>
    </row>
    <row r="32" spans="1:17" x14ac:dyDescent="0.25">
      <c r="A32" s="2"/>
      <c r="B32" s="2"/>
      <c r="C32" s="2"/>
      <c r="D32" s="2"/>
      <c r="E32" s="15"/>
      <c r="F32" s="15"/>
      <c r="G32" s="13"/>
      <c r="H32" s="6"/>
      <c r="I32" s="6"/>
      <c r="J32" s="6"/>
      <c r="K32" s="7"/>
      <c r="L32" s="8"/>
      <c r="M32" s="9"/>
      <c r="N32" s="10"/>
      <c r="O32" s="10"/>
      <c r="P32" s="11"/>
      <c r="Q32" s="10"/>
    </row>
    <row r="34" spans="1:17" x14ac:dyDescent="0.25">
      <c r="A34" s="2"/>
      <c r="B34" s="2"/>
      <c r="C34" s="2"/>
      <c r="D34" s="2"/>
      <c r="E34" s="15"/>
      <c r="F34" s="15"/>
      <c r="G34" s="13"/>
      <c r="H34" s="6"/>
      <c r="I34" s="6"/>
      <c r="J34" s="6"/>
      <c r="K34" s="7"/>
      <c r="L34" s="8"/>
      <c r="M34" s="9"/>
      <c r="N34" s="10"/>
      <c r="O34" s="10"/>
      <c r="P34" s="11"/>
      <c r="Q34" s="10"/>
    </row>
    <row r="36" spans="1:17" x14ac:dyDescent="0.25">
      <c r="A36" s="2"/>
      <c r="B36" s="2"/>
      <c r="C36" s="2"/>
      <c r="D36" s="2"/>
      <c r="E36" s="15"/>
      <c r="F36" s="15"/>
      <c r="G36" s="13"/>
      <c r="H36" s="6"/>
      <c r="I36" s="6"/>
      <c r="J36" s="6"/>
      <c r="K36" s="7"/>
      <c r="L36" s="8"/>
      <c r="M36" s="9"/>
      <c r="N36" s="10"/>
      <c r="O36" s="10"/>
      <c r="P36" s="11"/>
      <c r="Q36" s="10"/>
    </row>
    <row r="38" spans="1:17" x14ac:dyDescent="0.25">
      <c r="A38" s="2"/>
      <c r="B38" s="2"/>
      <c r="C38" s="2"/>
      <c r="D38" s="2"/>
      <c r="E38" s="15"/>
      <c r="F38" s="15"/>
      <c r="G38" s="13"/>
      <c r="H38" s="6"/>
      <c r="I38" s="6"/>
      <c r="J38" s="6"/>
      <c r="K38" s="7"/>
      <c r="L38" s="8"/>
      <c r="M38" s="9"/>
      <c r="N38" s="10"/>
      <c r="O38" s="10"/>
      <c r="P38" s="11"/>
      <c r="Q38" s="10"/>
    </row>
    <row r="40" spans="1:17" x14ac:dyDescent="0.25">
      <c r="A40" s="2"/>
      <c r="B40" s="2"/>
      <c r="C40" s="2"/>
      <c r="D40" s="2"/>
      <c r="E40" s="15"/>
      <c r="F40" s="15"/>
      <c r="G40" s="13"/>
      <c r="H40" s="6"/>
      <c r="I40" s="6"/>
      <c r="J40" s="6"/>
      <c r="K40" s="7"/>
      <c r="L40" s="8"/>
      <c r="M40" s="9"/>
      <c r="N40" s="10"/>
      <c r="O40" s="10"/>
      <c r="P40" s="11"/>
      <c r="Q40" s="10"/>
    </row>
    <row r="42" spans="1:17" x14ac:dyDescent="0.25">
      <c r="A42" s="2"/>
      <c r="B42" s="2"/>
      <c r="C42" s="2"/>
      <c r="D42" s="2"/>
      <c r="E42" s="15"/>
      <c r="F42" s="15"/>
      <c r="G42" s="13"/>
      <c r="H42" s="6"/>
      <c r="I42" s="6"/>
      <c r="J42" s="6"/>
      <c r="K42" s="7"/>
      <c r="L42" s="8"/>
      <c r="M42" s="9"/>
      <c r="N42" s="10"/>
      <c r="O42" s="10"/>
      <c r="P42" s="11"/>
      <c r="Q42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44" sqref="O44"/>
    </sheetView>
  </sheetViews>
  <sheetFormatPr defaultRowHeight="15" x14ac:dyDescent="0.25"/>
  <cols>
    <col min="7" max="7" width="12.28515625" customWidth="1"/>
    <col min="10" max="10" width="32.7109375" customWidth="1"/>
  </cols>
  <sheetData>
    <row r="1" spans="1:17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3" t="s">
        <v>4</v>
      </c>
      <c r="G1" s="5"/>
      <c r="H1" s="6"/>
      <c r="I1" s="6"/>
      <c r="J1" s="52"/>
      <c r="K1" s="7"/>
      <c r="L1" s="8"/>
      <c r="M1" s="9"/>
      <c r="N1" s="10"/>
      <c r="O1" s="10"/>
      <c r="P1" s="11"/>
      <c r="Q1" s="10"/>
    </row>
    <row r="2" spans="1:17" x14ac:dyDescent="0.25">
      <c r="A2" s="2" t="s">
        <v>172</v>
      </c>
      <c r="B2" s="2"/>
      <c r="C2" s="2" t="s">
        <v>5</v>
      </c>
      <c r="D2" s="2" t="s">
        <v>124</v>
      </c>
      <c r="E2" s="12" t="s">
        <v>7</v>
      </c>
      <c r="F2" s="12" t="s">
        <v>125</v>
      </c>
      <c r="G2" s="13"/>
      <c r="H2" s="6"/>
      <c r="I2" s="6"/>
      <c r="J2" s="52"/>
      <c r="K2" s="7"/>
      <c r="L2" s="8"/>
      <c r="M2" s="9"/>
      <c r="N2" s="10"/>
      <c r="O2" s="10"/>
      <c r="P2" s="11"/>
      <c r="Q2" s="10"/>
    </row>
    <row r="3" spans="1:17" x14ac:dyDescent="0.25">
      <c r="A3" s="2"/>
      <c r="B3" s="14"/>
      <c r="C3" s="14"/>
      <c r="D3" s="2"/>
      <c r="E3" s="15"/>
      <c r="F3" s="15"/>
      <c r="G3" s="13"/>
      <c r="H3" s="16" t="s">
        <v>9</v>
      </c>
      <c r="I3" s="16" t="s">
        <v>10</v>
      </c>
      <c r="J3" s="53"/>
      <c r="K3" s="7"/>
      <c r="L3" s="8"/>
      <c r="M3" s="9"/>
      <c r="N3" s="10"/>
      <c r="O3" s="10"/>
      <c r="P3" s="11"/>
      <c r="Q3" s="10"/>
    </row>
    <row r="4" spans="1:17" x14ac:dyDescent="0.25">
      <c r="A4" s="1" t="s">
        <v>11</v>
      </c>
      <c r="B4" s="1" t="s">
        <v>12</v>
      </c>
      <c r="C4" s="1" t="s">
        <v>13</v>
      </c>
      <c r="D4" s="1" t="s">
        <v>14</v>
      </c>
      <c r="E4" s="18" t="s">
        <v>15</v>
      </c>
      <c r="F4" s="18" t="s">
        <v>16</v>
      </c>
      <c r="G4" s="19" t="s">
        <v>15</v>
      </c>
      <c r="H4" s="16" t="s">
        <v>17</v>
      </c>
      <c r="I4" s="16" t="s">
        <v>17</v>
      </c>
      <c r="J4" s="109" t="s">
        <v>169</v>
      </c>
      <c r="K4" s="20" t="s">
        <v>18</v>
      </c>
      <c r="L4" s="21" t="s">
        <v>19</v>
      </c>
      <c r="M4" s="22" t="s">
        <v>20</v>
      </c>
      <c r="N4" s="22" t="s">
        <v>21</v>
      </c>
      <c r="O4" s="22" t="s">
        <v>22</v>
      </c>
      <c r="P4" s="23" t="s">
        <v>23</v>
      </c>
      <c r="Q4" s="22" t="s">
        <v>24</v>
      </c>
    </row>
    <row r="5" spans="1:17" x14ac:dyDescent="0.25">
      <c r="A5" s="2" t="s">
        <v>25</v>
      </c>
      <c r="B5" s="2" t="s">
        <v>26</v>
      </c>
      <c r="C5" s="2"/>
      <c r="D5" s="2" t="s">
        <v>27</v>
      </c>
      <c r="E5" s="15">
        <v>371561.346164082</v>
      </c>
      <c r="F5" s="15" t="s">
        <v>28</v>
      </c>
      <c r="G5" s="13" t="s">
        <v>28</v>
      </c>
      <c r="H5" s="6">
        <v>1</v>
      </c>
      <c r="I5" s="6">
        <v>0.81942022239585899</v>
      </c>
      <c r="J5" s="52"/>
      <c r="K5" s="7">
        <v>-0.18057977760414101</v>
      </c>
      <c r="L5" s="8" t="s">
        <v>28</v>
      </c>
      <c r="M5" s="9" t="s">
        <v>126</v>
      </c>
      <c r="N5" s="10" t="s">
        <v>30</v>
      </c>
      <c r="O5" s="10" t="s">
        <v>31</v>
      </c>
      <c r="P5" s="11">
        <v>4.4172867525499999</v>
      </c>
      <c r="Q5" s="10" t="s">
        <v>25</v>
      </c>
    </row>
    <row r="6" spans="1:17" x14ac:dyDescent="0.25">
      <c r="A6" s="2" t="s">
        <v>32</v>
      </c>
      <c r="B6" s="2" t="s">
        <v>26</v>
      </c>
      <c r="C6" s="2"/>
      <c r="D6" s="2" t="s">
        <v>27</v>
      </c>
      <c r="E6" s="15">
        <v>767793.351155916</v>
      </c>
      <c r="F6" s="15" t="s">
        <v>28</v>
      </c>
      <c r="G6" s="13" t="s">
        <v>28</v>
      </c>
      <c r="H6" s="6">
        <v>2</v>
      </c>
      <c r="I6" s="6">
        <v>1.8748910355369499</v>
      </c>
      <c r="J6" s="52"/>
      <c r="K6" s="7">
        <v>-6.2554482231523004E-2</v>
      </c>
      <c r="L6" s="8">
        <v>0</v>
      </c>
      <c r="M6" s="9" t="s">
        <v>29</v>
      </c>
      <c r="N6" s="10" t="s">
        <v>33</v>
      </c>
      <c r="O6" s="10" t="s">
        <v>31</v>
      </c>
      <c r="P6" s="11">
        <v>4.4123140506833298</v>
      </c>
      <c r="Q6" s="10" t="s">
        <v>32</v>
      </c>
    </row>
    <row r="7" spans="1:17" x14ac:dyDescent="0.25">
      <c r="A7" s="2" t="s">
        <v>34</v>
      </c>
      <c r="B7" s="2" t="s">
        <v>26</v>
      </c>
      <c r="C7" s="2"/>
      <c r="D7" s="2" t="s">
        <v>27</v>
      </c>
      <c r="E7" s="15">
        <v>1920102.51529239</v>
      </c>
      <c r="F7" s="15" t="s">
        <v>28</v>
      </c>
      <c r="G7" s="13" t="s">
        <v>28</v>
      </c>
      <c r="H7" s="6">
        <v>5</v>
      </c>
      <c r="I7" s="6">
        <v>4.94437728384273</v>
      </c>
      <c r="J7" s="52"/>
      <c r="K7" s="7">
        <v>-1.1124543231453E-2</v>
      </c>
      <c r="L7" s="8">
        <v>0</v>
      </c>
      <c r="M7" s="9"/>
      <c r="N7" s="10" t="s">
        <v>35</v>
      </c>
      <c r="O7" s="10" t="s">
        <v>31</v>
      </c>
      <c r="P7" s="11">
        <v>4.4121886336333302</v>
      </c>
      <c r="Q7" s="10" t="s">
        <v>34</v>
      </c>
    </row>
    <row r="8" spans="1:17" x14ac:dyDescent="0.25">
      <c r="A8" s="2" t="s">
        <v>36</v>
      </c>
      <c r="B8" s="2" t="s">
        <v>26</v>
      </c>
      <c r="C8" s="2"/>
      <c r="D8" s="2" t="s">
        <v>27</v>
      </c>
      <c r="E8" s="15">
        <v>3920801.8368237698</v>
      </c>
      <c r="F8" s="15" t="s">
        <v>28</v>
      </c>
      <c r="G8" s="13" t="s">
        <v>28</v>
      </c>
      <c r="H8" s="6">
        <v>10</v>
      </c>
      <c r="I8" s="6">
        <v>10.2737795359174</v>
      </c>
      <c r="J8" s="52"/>
      <c r="K8" s="7">
        <v>2.7377953591744001E-2</v>
      </c>
      <c r="L8" s="8">
        <v>0</v>
      </c>
      <c r="M8" s="9"/>
      <c r="N8" s="10" t="s">
        <v>37</v>
      </c>
      <c r="O8" s="10" t="s">
        <v>31</v>
      </c>
      <c r="P8" s="11">
        <v>4.4123486261666596</v>
      </c>
      <c r="Q8" s="10" t="s">
        <v>36</v>
      </c>
    </row>
    <row r="9" spans="1:17" x14ac:dyDescent="0.25">
      <c r="A9" s="2" t="s">
        <v>127</v>
      </c>
      <c r="B9" s="2" t="s">
        <v>26</v>
      </c>
      <c r="C9" s="2"/>
      <c r="D9" s="2" t="s">
        <v>27</v>
      </c>
      <c r="E9" s="15">
        <v>7903055.0229765503</v>
      </c>
      <c r="F9" s="15" t="s">
        <v>28</v>
      </c>
      <c r="G9" s="13" t="s">
        <v>28</v>
      </c>
      <c r="H9" s="6">
        <v>20</v>
      </c>
      <c r="I9" s="6">
        <v>20.8815849518605</v>
      </c>
      <c r="J9" s="52"/>
      <c r="K9" s="7">
        <v>4.4079247593029003E-2</v>
      </c>
      <c r="L9" s="8">
        <v>0</v>
      </c>
      <c r="M9" s="9"/>
      <c r="N9" s="10" t="s">
        <v>40</v>
      </c>
      <c r="O9" s="10" t="s">
        <v>31</v>
      </c>
      <c r="P9" s="11">
        <v>4.41221874376666</v>
      </c>
      <c r="Q9" s="10" t="s">
        <v>127</v>
      </c>
    </row>
    <row r="10" spans="1:17" x14ac:dyDescent="0.25">
      <c r="A10" s="2" t="s">
        <v>128</v>
      </c>
      <c r="B10" s="2" t="s">
        <v>26</v>
      </c>
      <c r="C10" s="2"/>
      <c r="D10" s="99" t="s">
        <v>27</v>
      </c>
      <c r="E10" s="100">
        <v>19381198.0602783</v>
      </c>
      <c r="F10" s="100" t="s">
        <v>28</v>
      </c>
      <c r="G10" s="101" t="s">
        <v>28</v>
      </c>
      <c r="H10" s="102">
        <v>50</v>
      </c>
      <c r="I10" s="102">
        <v>51.456714704896001</v>
      </c>
      <c r="J10" s="103"/>
      <c r="K10" s="104">
        <v>2.9134294097920999E-2</v>
      </c>
      <c r="L10" s="105">
        <v>0</v>
      </c>
      <c r="M10" s="106"/>
      <c r="N10" s="107" t="s">
        <v>42</v>
      </c>
      <c r="O10" s="107" t="s">
        <v>31</v>
      </c>
      <c r="P10" s="108">
        <v>4.4173004511833298</v>
      </c>
      <c r="Q10" s="107" t="s">
        <v>128</v>
      </c>
    </row>
    <row r="11" spans="1:17" x14ac:dyDescent="0.25">
      <c r="A11" s="2" t="s">
        <v>129</v>
      </c>
      <c r="B11" s="2" t="s">
        <v>26</v>
      </c>
      <c r="C11" s="2"/>
      <c r="D11" s="99" t="s">
        <v>27</v>
      </c>
      <c r="E11" s="100">
        <v>29706297.602209698</v>
      </c>
      <c r="F11" s="100" t="s">
        <v>28</v>
      </c>
      <c r="G11" s="101" t="s">
        <v>28</v>
      </c>
      <c r="H11" s="102">
        <v>80</v>
      </c>
      <c r="I11" s="102">
        <v>78.960402120327501</v>
      </c>
      <c r="J11" s="103"/>
      <c r="K11" s="104">
        <v>-1.2994973495906E-2</v>
      </c>
      <c r="L11" s="105">
        <v>0</v>
      </c>
      <c r="M11" s="106"/>
      <c r="N11" s="107" t="s">
        <v>44</v>
      </c>
      <c r="O11" s="107" t="s">
        <v>31</v>
      </c>
      <c r="P11" s="108">
        <v>4.4172009511999999</v>
      </c>
      <c r="Q11" s="107" t="s">
        <v>129</v>
      </c>
    </row>
    <row r="12" spans="1:17" x14ac:dyDescent="0.25">
      <c r="A12" s="2" t="s">
        <v>130</v>
      </c>
      <c r="B12" s="2" t="s">
        <v>26</v>
      </c>
      <c r="C12" s="2"/>
      <c r="D12" s="99" t="s">
        <v>27</v>
      </c>
      <c r="E12" s="100">
        <v>37082253.628535897</v>
      </c>
      <c r="F12" s="100" t="s">
        <v>28</v>
      </c>
      <c r="G12" s="101" t="s">
        <v>28</v>
      </c>
      <c r="H12" s="102">
        <v>100</v>
      </c>
      <c r="I12" s="102">
        <v>98.608250367618695</v>
      </c>
      <c r="J12" s="103"/>
      <c r="K12" s="104">
        <v>-1.3917496323813E-2</v>
      </c>
      <c r="L12" s="105">
        <v>0</v>
      </c>
      <c r="M12" s="106"/>
      <c r="N12" s="107" t="s">
        <v>72</v>
      </c>
      <c r="O12" s="107" t="s">
        <v>31</v>
      </c>
      <c r="P12" s="108">
        <v>4.4122062703833302</v>
      </c>
      <c r="Q12" s="107" t="s">
        <v>130</v>
      </c>
    </row>
    <row r="13" spans="1:17" x14ac:dyDescent="0.25">
      <c r="A13" s="2" t="s">
        <v>73</v>
      </c>
      <c r="B13" s="2" t="s">
        <v>46</v>
      </c>
      <c r="C13" s="2"/>
      <c r="D13" s="99" t="s">
        <v>27</v>
      </c>
      <c r="E13" s="100">
        <v>8684394.0067481603</v>
      </c>
      <c r="F13" s="100" t="s">
        <v>28</v>
      </c>
      <c r="G13" s="101" t="s">
        <v>28</v>
      </c>
      <c r="H13" s="102" t="s">
        <v>28</v>
      </c>
      <c r="I13" s="102">
        <v>22.962892070293002</v>
      </c>
      <c r="J13" s="103"/>
      <c r="K13" s="104" t="s">
        <v>28</v>
      </c>
      <c r="L13" s="105" t="s">
        <v>28</v>
      </c>
      <c r="M13" s="106"/>
      <c r="N13" s="107" t="s">
        <v>28</v>
      </c>
      <c r="O13" s="107" t="s">
        <v>31</v>
      </c>
      <c r="P13" s="108">
        <v>4.4222876920333301</v>
      </c>
      <c r="Q13" s="107" t="s">
        <v>73</v>
      </c>
    </row>
    <row r="14" spans="1:17" x14ac:dyDescent="0.25">
      <c r="A14" s="2" t="s">
        <v>45</v>
      </c>
      <c r="B14" s="2" t="s">
        <v>46</v>
      </c>
      <c r="C14" s="2"/>
      <c r="D14" s="99" t="s">
        <v>27</v>
      </c>
      <c r="E14" s="100" t="s">
        <v>47</v>
      </c>
      <c r="F14" s="100" t="s">
        <v>28</v>
      </c>
      <c r="G14" s="101" t="s">
        <v>47</v>
      </c>
      <c r="H14" s="102" t="s">
        <v>28</v>
      </c>
      <c r="I14" s="102" t="s">
        <v>47</v>
      </c>
      <c r="J14" s="103"/>
      <c r="K14" s="104" t="s">
        <v>47</v>
      </c>
      <c r="L14" s="105" t="s">
        <v>47</v>
      </c>
      <c r="M14" s="106" t="s">
        <v>48</v>
      </c>
      <c r="N14" s="107" t="s">
        <v>28</v>
      </c>
      <c r="O14" s="107" t="s">
        <v>31</v>
      </c>
      <c r="P14" s="108" t="s">
        <v>47</v>
      </c>
      <c r="Q14" s="107" t="s">
        <v>45</v>
      </c>
    </row>
    <row r="15" spans="1:17" x14ac:dyDescent="0.25">
      <c r="A15" s="2" t="s">
        <v>49</v>
      </c>
      <c r="B15" s="2" t="s">
        <v>46</v>
      </c>
      <c r="C15" s="2"/>
      <c r="D15" s="99" t="s">
        <v>27</v>
      </c>
      <c r="E15" s="100" t="s">
        <v>47</v>
      </c>
      <c r="F15" s="100" t="s">
        <v>28</v>
      </c>
      <c r="G15" s="101" t="s">
        <v>47</v>
      </c>
      <c r="H15" s="102" t="s">
        <v>28</v>
      </c>
      <c r="I15" s="102" t="s">
        <v>47</v>
      </c>
      <c r="J15" s="103"/>
      <c r="K15" s="104" t="s">
        <v>47</v>
      </c>
      <c r="L15" s="105" t="s">
        <v>47</v>
      </c>
      <c r="M15" s="106" t="s">
        <v>48</v>
      </c>
      <c r="N15" s="107" t="s">
        <v>28</v>
      </c>
      <c r="O15" s="107" t="s">
        <v>31</v>
      </c>
      <c r="P15" s="108" t="s">
        <v>47</v>
      </c>
      <c r="Q15" s="107" t="s">
        <v>49</v>
      </c>
    </row>
    <row r="16" spans="1:17" x14ac:dyDescent="0.25">
      <c r="A16" s="2" t="s">
        <v>52</v>
      </c>
      <c r="B16" s="2" t="s">
        <v>46</v>
      </c>
      <c r="C16" s="2"/>
      <c r="D16" s="99" t="s">
        <v>27</v>
      </c>
      <c r="E16" s="100" t="s">
        <v>47</v>
      </c>
      <c r="F16" s="100" t="s">
        <v>28</v>
      </c>
      <c r="G16" s="101" t="s">
        <v>47</v>
      </c>
      <c r="H16" s="102" t="s">
        <v>28</v>
      </c>
      <c r="I16" s="102" t="s">
        <v>47</v>
      </c>
      <c r="J16" s="103"/>
      <c r="K16" s="104" t="s">
        <v>47</v>
      </c>
      <c r="L16" s="105" t="s">
        <v>47</v>
      </c>
      <c r="M16" s="106" t="s">
        <v>48</v>
      </c>
      <c r="N16" s="107" t="s">
        <v>28</v>
      </c>
      <c r="O16" s="107" t="s">
        <v>31</v>
      </c>
      <c r="P16" s="108" t="s">
        <v>47</v>
      </c>
      <c r="Q16" s="107" t="s">
        <v>52</v>
      </c>
    </row>
    <row r="17" spans="1:17" x14ac:dyDescent="0.25">
      <c r="A17" s="2" t="s">
        <v>53</v>
      </c>
      <c r="B17" s="2" t="s">
        <v>46</v>
      </c>
      <c r="C17" s="2"/>
      <c r="D17" s="99" t="s">
        <v>27</v>
      </c>
      <c r="E17" s="100" t="s">
        <v>47</v>
      </c>
      <c r="F17" s="100" t="s">
        <v>28</v>
      </c>
      <c r="G17" s="101" t="s">
        <v>47</v>
      </c>
      <c r="H17" s="102" t="s">
        <v>28</v>
      </c>
      <c r="I17" s="102" t="s">
        <v>47</v>
      </c>
      <c r="J17" s="103"/>
      <c r="K17" s="104" t="s">
        <v>47</v>
      </c>
      <c r="L17" s="105" t="s">
        <v>47</v>
      </c>
      <c r="M17" s="106" t="s">
        <v>48</v>
      </c>
      <c r="N17" s="107" t="s">
        <v>28</v>
      </c>
      <c r="O17" s="107" t="s">
        <v>31</v>
      </c>
      <c r="P17" s="108" t="s">
        <v>47</v>
      </c>
      <c r="Q17" s="107" t="s">
        <v>53</v>
      </c>
    </row>
    <row r="18" spans="1:17" x14ac:dyDescent="0.25">
      <c r="A18" s="2" t="s">
        <v>54</v>
      </c>
      <c r="B18" s="2" t="s">
        <v>46</v>
      </c>
      <c r="C18" s="2"/>
      <c r="D18" s="99" t="s">
        <v>27</v>
      </c>
      <c r="E18" s="100">
        <v>2693.6894876224701</v>
      </c>
      <c r="F18" s="100" t="s">
        <v>28</v>
      </c>
      <c r="G18" s="101" t="s">
        <v>28</v>
      </c>
      <c r="H18" s="102" t="s">
        <v>28</v>
      </c>
      <c r="I18" s="102">
        <v>-0.163158268561168</v>
      </c>
      <c r="J18" s="103"/>
      <c r="K18" s="104" t="s">
        <v>28</v>
      </c>
      <c r="L18" s="105" t="s">
        <v>28</v>
      </c>
      <c r="M18" s="106" t="s">
        <v>29</v>
      </c>
      <c r="N18" s="107" t="s">
        <v>28</v>
      </c>
      <c r="O18" s="107" t="s">
        <v>31</v>
      </c>
      <c r="P18" s="108">
        <v>4.3922097800333297</v>
      </c>
      <c r="Q18" s="107" t="s">
        <v>54</v>
      </c>
    </row>
    <row r="19" spans="1:17" x14ac:dyDescent="0.25">
      <c r="A19" s="2" t="s">
        <v>55</v>
      </c>
      <c r="B19" s="2" t="s">
        <v>46</v>
      </c>
      <c r="C19" s="2"/>
      <c r="D19" s="99" t="s">
        <v>27</v>
      </c>
      <c r="E19" s="100" t="s">
        <v>47</v>
      </c>
      <c r="F19" s="100" t="s">
        <v>28</v>
      </c>
      <c r="G19" s="101" t="s">
        <v>47</v>
      </c>
      <c r="H19" s="102" t="s">
        <v>28</v>
      </c>
      <c r="I19" s="102" t="s">
        <v>47</v>
      </c>
      <c r="J19" s="103"/>
      <c r="K19" s="104" t="s">
        <v>47</v>
      </c>
      <c r="L19" s="105" t="s">
        <v>47</v>
      </c>
      <c r="M19" s="106" t="s">
        <v>48</v>
      </c>
      <c r="N19" s="107" t="s">
        <v>28</v>
      </c>
      <c r="O19" s="107" t="s">
        <v>31</v>
      </c>
      <c r="P19" s="108" t="s">
        <v>47</v>
      </c>
      <c r="Q19" s="107" t="s">
        <v>55</v>
      </c>
    </row>
    <row r="20" spans="1:17" x14ac:dyDescent="0.25">
      <c r="A20" s="2" t="s">
        <v>56</v>
      </c>
      <c r="B20" s="2" t="s">
        <v>46</v>
      </c>
      <c r="C20" s="2"/>
      <c r="D20" s="99" t="s">
        <v>27</v>
      </c>
      <c r="E20" s="100">
        <v>1847.90003519998</v>
      </c>
      <c r="F20" s="100" t="s">
        <v>28</v>
      </c>
      <c r="G20" s="101" t="s">
        <v>28</v>
      </c>
      <c r="H20" s="102" t="s">
        <v>28</v>
      </c>
      <c r="I20" s="102">
        <v>-0.16541125688580599</v>
      </c>
      <c r="J20" s="103"/>
      <c r="K20" s="104" t="s">
        <v>28</v>
      </c>
      <c r="L20" s="105" t="s">
        <v>28</v>
      </c>
      <c r="M20" s="106" t="s">
        <v>29</v>
      </c>
      <c r="N20" s="107" t="s">
        <v>28</v>
      </c>
      <c r="O20" s="107" t="s">
        <v>31</v>
      </c>
      <c r="P20" s="108">
        <v>4.4023218480166602</v>
      </c>
      <c r="Q20" s="107" t="s">
        <v>56</v>
      </c>
    </row>
    <row r="21" spans="1:17" x14ac:dyDescent="0.25">
      <c r="A21" s="2" t="s">
        <v>57</v>
      </c>
      <c r="B21" s="2" t="s">
        <v>46</v>
      </c>
      <c r="C21" s="2"/>
      <c r="D21" s="99" t="s">
        <v>27</v>
      </c>
      <c r="E21" s="100">
        <v>2119.9243477639502</v>
      </c>
      <c r="F21" s="100" t="s">
        <v>28</v>
      </c>
      <c r="G21" s="101" t="s">
        <v>28</v>
      </c>
      <c r="H21" s="102" t="s">
        <v>28</v>
      </c>
      <c r="I21" s="102">
        <v>-0.16468664676153799</v>
      </c>
      <c r="J21" s="103"/>
      <c r="K21" s="104" t="s">
        <v>28</v>
      </c>
      <c r="L21" s="105" t="s">
        <v>28</v>
      </c>
      <c r="M21" s="106" t="s">
        <v>29</v>
      </c>
      <c r="N21" s="107" t="s">
        <v>28</v>
      </c>
      <c r="O21" s="107" t="s">
        <v>31</v>
      </c>
      <c r="P21" s="108">
        <v>4.3872845906666598</v>
      </c>
      <c r="Q21" s="107" t="s">
        <v>57</v>
      </c>
    </row>
    <row r="22" spans="1:17" x14ac:dyDescent="0.25">
      <c r="A22" s="2" t="s">
        <v>58</v>
      </c>
      <c r="B22" s="2" t="s">
        <v>46</v>
      </c>
      <c r="C22" s="2"/>
      <c r="D22" s="99" t="s">
        <v>27</v>
      </c>
      <c r="E22" s="100" t="s">
        <v>47</v>
      </c>
      <c r="F22" s="100" t="s">
        <v>28</v>
      </c>
      <c r="G22" s="101" t="s">
        <v>47</v>
      </c>
      <c r="H22" s="102" t="s">
        <v>28</v>
      </c>
      <c r="I22" s="102" t="s">
        <v>47</v>
      </c>
      <c r="J22" s="103"/>
      <c r="K22" s="104" t="s">
        <v>47</v>
      </c>
      <c r="L22" s="105" t="s">
        <v>47</v>
      </c>
      <c r="M22" s="106" t="s">
        <v>48</v>
      </c>
      <c r="N22" s="107" t="s">
        <v>28</v>
      </c>
      <c r="O22" s="107" t="s">
        <v>31</v>
      </c>
      <c r="P22" s="108" t="s">
        <v>47</v>
      </c>
      <c r="Q22" s="107" t="s">
        <v>58</v>
      </c>
    </row>
    <row r="23" spans="1:17" x14ac:dyDescent="0.25">
      <c r="A23" s="2" t="s">
        <v>59</v>
      </c>
      <c r="B23" s="2" t="s">
        <v>46</v>
      </c>
      <c r="C23" s="2"/>
      <c r="D23" s="99" t="s">
        <v>27</v>
      </c>
      <c r="E23" s="100">
        <v>650.596931758138</v>
      </c>
      <c r="F23" s="100" t="s">
        <v>28</v>
      </c>
      <c r="G23" s="101" t="s">
        <v>28</v>
      </c>
      <c r="H23" s="102" t="s">
        <v>28</v>
      </c>
      <c r="I23" s="102">
        <v>-0.16860059662677901</v>
      </c>
      <c r="J23" s="103"/>
      <c r="K23" s="104" t="s">
        <v>28</v>
      </c>
      <c r="L23" s="105" t="s">
        <v>28</v>
      </c>
      <c r="M23" s="106" t="s">
        <v>29</v>
      </c>
      <c r="N23" s="107" t="s">
        <v>28</v>
      </c>
      <c r="O23" s="107" t="s">
        <v>31</v>
      </c>
      <c r="P23" s="108">
        <v>4.3922767258833302</v>
      </c>
      <c r="Q23" s="107" t="s">
        <v>59</v>
      </c>
    </row>
    <row r="24" spans="1:17" x14ac:dyDescent="0.25">
      <c r="A24" s="2" t="s">
        <v>132</v>
      </c>
      <c r="B24" s="2" t="s">
        <v>61</v>
      </c>
      <c r="C24" s="2"/>
      <c r="D24" s="99" t="s">
        <v>27</v>
      </c>
      <c r="E24" s="100">
        <v>2773302.1436282899</v>
      </c>
      <c r="F24" s="100" t="s">
        <v>28</v>
      </c>
      <c r="G24" s="101" t="s">
        <v>28</v>
      </c>
      <c r="H24" s="102" t="s">
        <v>28</v>
      </c>
      <c r="I24" s="102">
        <v>144.34209221253499</v>
      </c>
      <c r="J24" s="103" t="s">
        <v>131</v>
      </c>
      <c r="K24" s="104" t="s">
        <v>28</v>
      </c>
      <c r="L24" s="105" t="s">
        <v>28</v>
      </c>
      <c r="M24" s="106" t="s">
        <v>111</v>
      </c>
      <c r="N24" s="107" t="s">
        <v>28</v>
      </c>
      <c r="O24" s="107" t="s">
        <v>31</v>
      </c>
      <c r="P24" s="108">
        <v>4.4171841096166604</v>
      </c>
      <c r="Q24" s="107" t="s">
        <v>132</v>
      </c>
    </row>
    <row r="25" spans="1:17" x14ac:dyDescent="0.25">
      <c r="A25" s="2" t="s">
        <v>134</v>
      </c>
      <c r="B25" s="2" t="s">
        <v>61</v>
      </c>
      <c r="C25" s="2"/>
      <c r="D25" s="99" t="s">
        <v>27</v>
      </c>
      <c r="E25" s="100">
        <v>35920913.213951401</v>
      </c>
      <c r="F25" s="100" t="s">
        <v>28</v>
      </c>
      <c r="G25" s="101" t="s">
        <v>28</v>
      </c>
      <c r="H25" s="102" t="s">
        <v>28</v>
      </c>
      <c r="I25" s="102">
        <v>1910.2941389584701</v>
      </c>
      <c r="J25" s="103" t="s">
        <v>133</v>
      </c>
      <c r="K25" s="104" t="s">
        <v>28</v>
      </c>
      <c r="L25" s="105" t="s">
        <v>28</v>
      </c>
      <c r="M25" s="106" t="s">
        <v>111</v>
      </c>
      <c r="N25" s="107" t="s">
        <v>28</v>
      </c>
      <c r="O25" s="107" t="s">
        <v>31</v>
      </c>
      <c r="P25" s="108">
        <v>4.4122938525333302</v>
      </c>
      <c r="Q25" s="107" t="s">
        <v>134</v>
      </c>
    </row>
    <row r="26" spans="1:17" x14ac:dyDescent="0.25">
      <c r="A26" s="2" t="s">
        <v>136</v>
      </c>
      <c r="B26" s="2" t="s">
        <v>61</v>
      </c>
      <c r="C26" s="2"/>
      <c r="D26" s="99" t="s">
        <v>27</v>
      </c>
      <c r="E26" s="100">
        <v>28836962.08543</v>
      </c>
      <c r="F26" s="100" t="s">
        <v>28</v>
      </c>
      <c r="G26" s="101" t="s">
        <v>28</v>
      </c>
      <c r="H26" s="102" t="s">
        <v>28</v>
      </c>
      <c r="I26" s="102">
        <v>15328.9385005316</v>
      </c>
      <c r="J26" s="103" t="s">
        <v>135</v>
      </c>
      <c r="K26" s="104" t="s">
        <v>28</v>
      </c>
      <c r="L26" s="105" t="s">
        <v>28</v>
      </c>
      <c r="M26" s="106" t="s">
        <v>111</v>
      </c>
      <c r="N26" s="107" t="s">
        <v>28</v>
      </c>
      <c r="O26" s="107" t="s">
        <v>31</v>
      </c>
      <c r="P26" s="108">
        <v>4.4122750109666597</v>
      </c>
      <c r="Q26" s="107" t="s">
        <v>136</v>
      </c>
    </row>
    <row r="27" spans="1:17" x14ac:dyDescent="0.25">
      <c r="A27" s="2" t="s">
        <v>138</v>
      </c>
      <c r="B27" s="2" t="s">
        <v>61</v>
      </c>
      <c r="C27" s="2"/>
      <c r="D27" s="99" t="s">
        <v>27</v>
      </c>
      <c r="E27" s="100">
        <v>16721597.1973169</v>
      </c>
      <c r="F27" s="100" t="s">
        <v>28</v>
      </c>
      <c r="G27" s="101" t="s">
        <v>28</v>
      </c>
      <c r="H27" s="102" t="s">
        <v>28</v>
      </c>
      <c r="I27" s="102">
        <v>44372.150484702703</v>
      </c>
      <c r="J27" s="103" t="s">
        <v>137</v>
      </c>
      <c r="K27" s="104" t="s">
        <v>28</v>
      </c>
      <c r="L27" s="105" t="s">
        <v>28</v>
      </c>
      <c r="M27" s="106" t="s">
        <v>111</v>
      </c>
      <c r="N27" s="107" t="s">
        <v>28</v>
      </c>
      <c r="O27" s="107" t="s">
        <v>31</v>
      </c>
      <c r="P27" s="108">
        <v>4.4122759810833303</v>
      </c>
      <c r="Q27" s="107" t="s">
        <v>138</v>
      </c>
    </row>
    <row r="28" spans="1:17" x14ac:dyDescent="0.25">
      <c r="A28" s="2" t="s">
        <v>140</v>
      </c>
      <c r="B28" s="2" t="s">
        <v>61</v>
      </c>
      <c r="C28" s="2"/>
      <c r="D28" s="99" t="s">
        <v>27</v>
      </c>
      <c r="E28" s="100">
        <v>27311821.046227999</v>
      </c>
      <c r="F28" s="100" t="s">
        <v>28</v>
      </c>
      <c r="G28" s="101" t="s">
        <v>28</v>
      </c>
      <c r="H28" s="102" t="s">
        <v>28</v>
      </c>
      <c r="I28" s="102">
        <v>145164.13599705099</v>
      </c>
      <c r="J28" s="103" t="s">
        <v>139</v>
      </c>
      <c r="K28" s="104" t="s">
        <v>28</v>
      </c>
      <c r="L28" s="105" t="s">
        <v>28</v>
      </c>
      <c r="M28" s="106" t="s">
        <v>111</v>
      </c>
      <c r="N28" s="107" t="s">
        <v>28</v>
      </c>
      <c r="O28" s="107" t="s">
        <v>31</v>
      </c>
      <c r="P28" s="108">
        <v>4.4122975162999998</v>
      </c>
      <c r="Q28" s="107" t="s">
        <v>140</v>
      </c>
    </row>
    <row r="29" spans="1:17" x14ac:dyDescent="0.25">
      <c r="A29" s="2" t="s">
        <v>142</v>
      </c>
      <c r="B29" s="2" t="s">
        <v>61</v>
      </c>
      <c r="C29" s="2"/>
      <c r="D29" s="99" t="s">
        <v>27</v>
      </c>
      <c r="E29" s="100">
        <v>13678364.9905691</v>
      </c>
      <c r="F29" s="100" t="s">
        <v>28</v>
      </c>
      <c r="G29" s="101" t="s">
        <v>28</v>
      </c>
      <c r="H29" s="102" t="s">
        <v>28</v>
      </c>
      <c r="I29" s="102">
        <v>362656.80711016798</v>
      </c>
      <c r="J29" s="103" t="s">
        <v>141</v>
      </c>
      <c r="K29" s="104" t="s">
        <v>28</v>
      </c>
      <c r="L29" s="105" t="s">
        <v>28</v>
      </c>
      <c r="M29" s="106" t="s">
        <v>111</v>
      </c>
      <c r="N29" s="107" t="s">
        <v>28</v>
      </c>
      <c r="O29" s="107" t="s">
        <v>31</v>
      </c>
      <c r="P29" s="108">
        <v>4.41220749975</v>
      </c>
      <c r="Q29" s="107" t="s">
        <v>142</v>
      </c>
    </row>
    <row r="30" spans="1:17" x14ac:dyDescent="0.25">
      <c r="A30" s="2" t="s">
        <v>144</v>
      </c>
      <c r="B30" s="2" t="s">
        <v>61</v>
      </c>
      <c r="C30" s="2"/>
      <c r="D30" s="99" t="s">
        <v>27</v>
      </c>
      <c r="E30" s="100">
        <v>24970634.1869062</v>
      </c>
      <c r="F30" s="100" t="s">
        <v>28</v>
      </c>
      <c r="G30" s="101" t="s">
        <v>28</v>
      </c>
      <c r="H30" s="102" t="s">
        <v>28</v>
      </c>
      <c r="I30" s="102">
        <v>66.3456853565568</v>
      </c>
      <c r="J30" s="103" t="s">
        <v>143</v>
      </c>
      <c r="K30" s="104" t="s">
        <v>28</v>
      </c>
      <c r="L30" s="105" t="s">
        <v>28</v>
      </c>
      <c r="M30" s="106"/>
      <c r="N30" s="107" t="s">
        <v>28</v>
      </c>
      <c r="O30" s="107" t="s">
        <v>31</v>
      </c>
      <c r="P30" s="108">
        <v>4.4173139194833304</v>
      </c>
      <c r="Q30" s="107" t="s">
        <v>144</v>
      </c>
    </row>
    <row r="31" spans="1:17" x14ac:dyDescent="0.25">
      <c r="A31" s="2" t="s">
        <v>146</v>
      </c>
      <c r="B31" s="2" t="s">
        <v>61</v>
      </c>
      <c r="C31" s="2"/>
      <c r="D31" s="99" t="s">
        <v>27</v>
      </c>
      <c r="E31" s="100">
        <v>17875316.1585587</v>
      </c>
      <c r="F31" s="100" t="s">
        <v>28</v>
      </c>
      <c r="G31" s="101" t="s">
        <v>28</v>
      </c>
      <c r="H31" s="102" t="s">
        <v>28</v>
      </c>
      <c r="I31" s="102">
        <v>47.445392107835197</v>
      </c>
      <c r="J31" s="103" t="s">
        <v>145</v>
      </c>
      <c r="K31" s="104" t="s">
        <v>28</v>
      </c>
      <c r="L31" s="105" t="s">
        <v>28</v>
      </c>
      <c r="M31" s="106"/>
      <c r="N31" s="107" t="s">
        <v>28</v>
      </c>
      <c r="O31" s="107" t="s">
        <v>31</v>
      </c>
      <c r="P31" s="108">
        <v>4.4122288365666602</v>
      </c>
      <c r="Q31" s="107" t="s">
        <v>146</v>
      </c>
    </row>
    <row r="32" spans="1:17" ht="67.5" customHeight="1" x14ac:dyDescent="0.25">
      <c r="D32" s="2"/>
      <c r="E32" s="2"/>
      <c r="F32" s="15"/>
      <c r="G32" s="13"/>
      <c r="H32" s="6"/>
      <c r="I32" s="6"/>
      <c r="J32" s="54" t="s">
        <v>171</v>
      </c>
      <c r="K32" s="7"/>
      <c r="L32" s="55"/>
      <c r="M32" s="9"/>
      <c r="N32" s="10"/>
      <c r="O32" s="10"/>
      <c r="P32" s="11"/>
      <c r="Q32" s="10"/>
    </row>
    <row r="33" spans="1:15" ht="15.75" x14ac:dyDescent="0.25">
      <c r="A33" s="2"/>
      <c r="B33" s="15"/>
      <c r="C33" s="15"/>
      <c r="D33" s="13"/>
      <c r="E33" s="6"/>
      <c r="F33" s="6"/>
      <c r="G33" s="52"/>
      <c r="H33" s="7" t="s">
        <v>147</v>
      </c>
      <c r="I33" s="56"/>
      <c r="J33" s="9"/>
      <c r="K33" s="10"/>
      <c r="L33" s="10"/>
      <c r="M33" s="11"/>
      <c r="N33" s="10"/>
      <c r="O33" s="9"/>
    </row>
    <row r="34" spans="1:15" ht="15.75" x14ac:dyDescent="0.25">
      <c r="A34" s="2"/>
      <c r="B34" s="15"/>
      <c r="C34" s="15"/>
      <c r="D34" s="13"/>
      <c r="E34" s="6"/>
      <c r="F34" s="6"/>
      <c r="G34" s="57"/>
      <c r="H34" s="7"/>
      <c r="I34" s="56"/>
      <c r="J34" s="9"/>
      <c r="K34" s="10"/>
      <c r="L34" s="10"/>
      <c r="M34" s="11"/>
      <c r="N34" s="10"/>
      <c r="O34" s="9"/>
    </row>
    <row r="35" spans="1:15" ht="15.75" x14ac:dyDescent="0.25">
      <c r="A35" s="2"/>
      <c r="B35" s="15"/>
      <c r="C35" s="15"/>
      <c r="D35" s="13"/>
      <c r="E35" s="6"/>
      <c r="F35" s="6"/>
      <c r="G35" s="58"/>
      <c r="H35" s="7"/>
      <c r="I35" s="56"/>
      <c r="J35" s="9"/>
      <c r="K35" s="10"/>
      <c r="L35" s="10"/>
      <c r="M35" s="11"/>
      <c r="N35" s="10"/>
      <c r="O35" s="9"/>
    </row>
    <row r="36" spans="1:15" ht="15.75" x14ac:dyDescent="0.25">
      <c r="A36" s="2"/>
      <c r="B36" s="15"/>
      <c r="C36" s="15"/>
      <c r="D36" s="13"/>
      <c r="E36" s="6"/>
      <c r="F36" s="6"/>
      <c r="G36" s="58"/>
      <c r="H36" s="7"/>
      <c r="I36" s="55"/>
      <c r="J36" s="9"/>
      <c r="K36" s="10"/>
      <c r="L36" s="10"/>
      <c r="M36" s="11"/>
      <c r="N36" s="10"/>
      <c r="O36" s="9"/>
    </row>
    <row r="37" spans="1:15" ht="15.75" x14ac:dyDescent="0.25">
      <c r="A37" s="2"/>
      <c r="B37" s="15"/>
      <c r="C37" s="15"/>
      <c r="D37" s="13"/>
      <c r="E37" s="6"/>
      <c r="F37" s="6"/>
      <c r="G37" s="58"/>
      <c r="H37" s="7"/>
      <c r="I37" s="56"/>
      <c r="J37" s="9"/>
      <c r="K37" s="10"/>
      <c r="L37" s="10"/>
      <c r="M37" s="11"/>
      <c r="N37" s="10"/>
      <c r="O37" s="9"/>
    </row>
    <row r="38" spans="1:15" ht="15.75" x14ac:dyDescent="0.25">
      <c r="A38" s="2"/>
      <c r="B38" s="15"/>
      <c r="C38" s="15"/>
      <c r="D38" s="13"/>
      <c r="E38" s="6"/>
      <c r="F38" s="6"/>
      <c r="G38" s="57"/>
      <c r="H38" s="7"/>
      <c r="I38" s="56"/>
      <c r="J38" s="9"/>
      <c r="K38" s="10"/>
      <c r="L38" s="10"/>
      <c r="M38" s="11"/>
      <c r="N38" s="10"/>
      <c r="O38" s="9"/>
    </row>
    <row r="39" spans="1:15" ht="15.75" x14ac:dyDescent="0.25">
      <c r="A39" s="2"/>
      <c r="B39" s="15"/>
      <c r="C39" s="15"/>
      <c r="D39" s="13"/>
      <c r="E39" s="6"/>
      <c r="F39" s="6"/>
      <c r="G39" s="58"/>
      <c r="H39" s="7"/>
      <c r="I39" s="56"/>
      <c r="J39" s="9"/>
      <c r="K39" s="10"/>
      <c r="L39" s="10"/>
      <c r="M39" s="11"/>
      <c r="N39" s="10"/>
      <c r="O39" s="9"/>
    </row>
    <row r="40" spans="1:15" ht="15.75" x14ac:dyDescent="0.25">
      <c r="A40" s="2"/>
      <c r="B40" s="15"/>
      <c r="C40" s="15"/>
      <c r="D40" s="13"/>
      <c r="E40" s="6"/>
      <c r="F40" s="6"/>
      <c r="G40" s="58"/>
      <c r="H40" s="7"/>
      <c r="I40" s="55"/>
      <c r="J40" s="9"/>
      <c r="K40" s="10"/>
      <c r="L40" s="10"/>
      <c r="M40" s="11"/>
      <c r="N40" s="10"/>
      <c r="O40" s="9"/>
    </row>
    <row r="41" spans="1:15" ht="15.75" x14ac:dyDescent="0.25">
      <c r="A41" s="2"/>
      <c r="B41" s="15"/>
      <c r="C41" s="15"/>
      <c r="D41" s="13"/>
      <c r="E41" s="6"/>
      <c r="F41" s="6"/>
      <c r="G41" s="58"/>
      <c r="H41" s="7"/>
      <c r="I41" s="56"/>
      <c r="J41" s="9"/>
      <c r="K41" s="10"/>
      <c r="L41" s="10"/>
      <c r="M41" s="11"/>
      <c r="N41" s="10"/>
      <c r="O41" s="9"/>
    </row>
    <row r="42" spans="1:15" ht="15.75" x14ac:dyDescent="0.25">
      <c r="A42" s="2"/>
      <c r="B42" s="15"/>
      <c r="C42" s="15"/>
      <c r="D42" s="13"/>
      <c r="E42" s="6"/>
      <c r="F42" s="6"/>
      <c r="G42" s="57"/>
      <c r="H42" s="7"/>
      <c r="I42" s="56"/>
      <c r="J42" s="9"/>
      <c r="K42" s="10"/>
      <c r="L42" s="10"/>
      <c r="M42" s="11"/>
      <c r="N42" s="10"/>
      <c r="O42" s="9"/>
    </row>
    <row r="43" spans="1:15" ht="15.75" x14ac:dyDescent="0.25">
      <c r="A43" s="2"/>
      <c r="B43" s="15"/>
      <c r="C43" s="15"/>
      <c r="D43" s="13"/>
      <c r="E43" s="6"/>
      <c r="F43" s="6"/>
      <c r="G43" s="58"/>
      <c r="H43" s="7"/>
      <c r="I43" s="56"/>
      <c r="J43" s="9"/>
      <c r="K43" s="10"/>
      <c r="L43" s="10"/>
      <c r="M43" s="11"/>
      <c r="N43" s="10"/>
      <c r="O43" s="9"/>
    </row>
    <row r="44" spans="1:15" ht="15.75" x14ac:dyDescent="0.25">
      <c r="A44" s="2"/>
      <c r="B44" s="15"/>
      <c r="C44" s="15"/>
      <c r="D44" s="13"/>
      <c r="E44" s="6"/>
      <c r="F44" s="6"/>
      <c r="G44" s="58"/>
      <c r="H44" s="7"/>
      <c r="I44" s="55"/>
      <c r="J44" s="9"/>
      <c r="K44" s="10"/>
      <c r="L44" s="10"/>
      <c r="M44" s="11"/>
      <c r="N44" s="10"/>
      <c r="O4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F38" sqref="F38"/>
    </sheetView>
  </sheetViews>
  <sheetFormatPr defaultRowHeight="15" x14ac:dyDescent="0.25"/>
  <cols>
    <col min="1" max="1" width="11.42578125" customWidth="1"/>
    <col min="8" max="8" width="26" customWidth="1"/>
  </cols>
  <sheetData>
    <row r="1" spans="1:16" x14ac:dyDescent="0.25">
      <c r="A1" s="61" t="s">
        <v>1</v>
      </c>
      <c r="B1" s="61" t="s">
        <v>2</v>
      </c>
      <c r="C1" s="70" t="s">
        <v>3</v>
      </c>
      <c r="D1" s="70" t="s">
        <v>4</v>
      </c>
      <c r="E1" s="72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x14ac:dyDescent="0.25">
      <c r="A2" s="60" t="s">
        <v>5</v>
      </c>
      <c r="B2" s="60" t="s">
        <v>124</v>
      </c>
      <c r="C2" s="71" t="s">
        <v>7</v>
      </c>
      <c r="D2" s="71" t="s">
        <v>148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6" x14ac:dyDescent="0.25">
      <c r="A3" s="65"/>
      <c r="B3" s="59"/>
      <c r="C3" s="59"/>
      <c r="D3" s="59"/>
      <c r="E3" s="59"/>
      <c r="F3" s="69" t="s">
        <v>9</v>
      </c>
      <c r="G3" s="69" t="s">
        <v>10</v>
      </c>
      <c r="H3" s="69"/>
      <c r="I3" s="59"/>
      <c r="J3" s="59"/>
      <c r="K3" s="59"/>
      <c r="L3" s="59"/>
      <c r="M3" s="59"/>
      <c r="N3" s="59"/>
      <c r="O3" s="59"/>
    </row>
    <row r="4" spans="1:16" x14ac:dyDescent="0.25">
      <c r="A4" s="80" t="s">
        <v>13</v>
      </c>
      <c r="B4" s="80" t="s">
        <v>14</v>
      </c>
      <c r="C4" s="81" t="s">
        <v>15</v>
      </c>
      <c r="D4" s="81" t="s">
        <v>16</v>
      </c>
      <c r="E4" s="82" t="s">
        <v>15</v>
      </c>
      <c r="F4" s="83" t="s">
        <v>17</v>
      </c>
      <c r="G4" s="83" t="s">
        <v>17</v>
      </c>
      <c r="H4" s="83" t="s">
        <v>169</v>
      </c>
      <c r="I4" s="84" t="s">
        <v>18</v>
      </c>
      <c r="J4" s="85" t="s">
        <v>19</v>
      </c>
      <c r="K4" s="86" t="s">
        <v>20</v>
      </c>
      <c r="L4" s="86" t="s">
        <v>21</v>
      </c>
      <c r="M4" s="86" t="s">
        <v>22</v>
      </c>
      <c r="N4" s="87" t="s">
        <v>23</v>
      </c>
      <c r="O4" s="86" t="s">
        <v>24</v>
      </c>
      <c r="P4" s="88"/>
    </row>
    <row r="5" spans="1:16" x14ac:dyDescent="0.25">
      <c r="A5" s="2" t="s">
        <v>25</v>
      </c>
      <c r="B5" s="90" t="s">
        <v>27</v>
      </c>
      <c r="C5" s="91">
        <v>534783.37512284401</v>
      </c>
      <c r="D5" s="91" t="s">
        <v>28</v>
      </c>
      <c r="E5" s="92" t="s">
        <v>28</v>
      </c>
      <c r="F5" s="93">
        <v>1</v>
      </c>
      <c r="G5" s="93">
        <v>0.96751642196075105</v>
      </c>
      <c r="H5" s="89"/>
      <c r="I5" s="94">
        <v>-3.2483578039248999E-2</v>
      </c>
      <c r="J5" s="95">
        <v>0</v>
      </c>
      <c r="K5" s="96" t="s">
        <v>29</v>
      </c>
      <c r="L5" s="97" t="s">
        <v>30</v>
      </c>
      <c r="M5" s="97" t="s">
        <v>31</v>
      </c>
      <c r="N5" s="98">
        <v>3.90883997735</v>
      </c>
      <c r="O5" s="97" t="s">
        <v>25</v>
      </c>
      <c r="P5" s="88"/>
    </row>
    <row r="6" spans="1:16" x14ac:dyDescent="0.25">
      <c r="A6" s="2" t="s">
        <v>32</v>
      </c>
      <c r="B6" s="90" t="s">
        <v>27</v>
      </c>
      <c r="C6" s="91">
        <v>1080960.50183781</v>
      </c>
      <c r="D6" s="91" t="s">
        <v>28</v>
      </c>
      <c r="E6" s="92" t="s">
        <v>28</v>
      </c>
      <c r="F6" s="93">
        <v>2</v>
      </c>
      <c r="G6" s="93">
        <v>1.97193697540221</v>
      </c>
      <c r="H6" s="89"/>
      <c r="I6" s="94">
        <v>-1.4031512298893E-2</v>
      </c>
      <c r="J6" s="95">
        <v>0</v>
      </c>
      <c r="K6" s="89"/>
      <c r="L6" s="97" t="s">
        <v>33</v>
      </c>
      <c r="M6" s="97" t="s">
        <v>31</v>
      </c>
      <c r="N6" s="98">
        <v>3.90378710905</v>
      </c>
      <c r="O6" s="97" t="s">
        <v>32</v>
      </c>
      <c r="P6" s="88"/>
    </row>
    <row r="7" spans="1:16" x14ac:dyDescent="0.25">
      <c r="A7" s="2" t="s">
        <v>34</v>
      </c>
      <c r="B7" s="90" t="s">
        <v>27</v>
      </c>
      <c r="C7" s="91">
        <v>2751987.2776622102</v>
      </c>
      <c r="D7" s="91" t="s">
        <v>28</v>
      </c>
      <c r="E7" s="92" t="s">
        <v>28</v>
      </c>
      <c r="F7" s="93">
        <v>5</v>
      </c>
      <c r="G7" s="93">
        <v>5.0449577170140296</v>
      </c>
      <c r="H7" s="89"/>
      <c r="I7" s="94">
        <v>8.9915434028059998E-3</v>
      </c>
      <c r="J7" s="95">
        <v>0</v>
      </c>
      <c r="K7" s="89"/>
      <c r="L7" s="97" t="s">
        <v>35</v>
      </c>
      <c r="M7" s="97" t="s">
        <v>31</v>
      </c>
      <c r="N7" s="98">
        <v>3.9088819408166602</v>
      </c>
      <c r="O7" s="97" t="s">
        <v>34</v>
      </c>
      <c r="P7" s="88"/>
    </row>
    <row r="8" spans="1:16" x14ac:dyDescent="0.25">
      <c r="A8" s="2" t="s">
        <v>36</v>
      </c>
      <c r="B8" s="90" t="s">
        <v>27</v>
      </c>
      <c r="C8" s="91">
        <v>5529252.5679240702</v>
      </c>
      <c r="D8" s="91" t="s">
        <v>28</v>
      </c>
      <c r="E8" s="92" t="s">
        <v>28</v>
      </c>
      <c r="F8" s="93">
        <v>10</v>
      </c>
      <c r="G8" s="93">
        <v>10.152352742280801</v>
      </c>
      <c r="H8" s="89"/>
      <c r="I8" s="94">
        <v>1.5235274228088E-2</v>
      </c>
      <c r="J8" s="95">
        <v>0</v>
      </c>
      <c r="K8" s="89"/>
      <c r="L8" s="97" t="s">
        <v>37</v>
      </c>
      <c r="M8" s="97" t="s">
        <v>31</v>
      </c>
      <c r="N8" s="98">
        <v>3.9037787573333298</v>
      </c>
      <c r="O8" s="97" t="s">
        <v>36</v>
      </c>
      <c r="P8" s="88"/>
    </row>
    <row r="9" spans="1:16" x14ac:dyDescent="0.25">
      <c r="A9" s="2" t="s">
        <v>127</v>
      </c>
      <c r="B9" s="90" t="s">
        <v>27</v>
      </c>
      <c r="C9" s="91">
        <v>11166758.942290001</v>
      </c>
      <c r="D9" s="91" t="s">
        <v>28</v>
      </c>
      <c r="E9" s="92" t="s">
        <v>28</v>
      </c>
      <c r="F9" s="93">
        <v>20</v>
      </c>
      <c r="G9" s="93">
        <v>20.519735401872602</v>
      </c>
      <c r="H9" s="89"/>
      <c r="I9" s="94">
        <v>2.5986770093633999E-2</v>
      </c>
      <c r="J9" s="95">
        <v>0</v>
      </c>
      <c r="K9" s="89"/>
      <c r="L9" s="97" t="s">
        <v>40</v>
      </c>
      <c r="M9" s="97" t="s">
        <v>31</v>
      </c>
      <c r="N9" s="98">
        <v>3.9088790848333299</v>
      </c>
      <c r="O9" s="97" t="s">
        <v>127</v>
      </c>
      <c r="P9" s="88"/>
    </row>
    <row r="10" spans="1:16" x14ac:dyDescent="0.25">
      <c r="A10" s="2" t="s">
        <v>128</v>
      </c>
      <c r="B10" s="90" t="s">
        <v>27</v>
      </c>
      <c r="C10" s="91">
        <v>27338731.0258893</v>
      </c>
      <c r="D10" s="91" t="s">
        <v>28</v>
      </c>
      <c r="E10" s="92" t="s">
        <v>28</v>
      </c>
      <c r="F10" s="93">
        <v>50</v>
      </c>
      <c r="G10" s="93">
        <v>50.260016266702003</v>
      </c>
      <c r="H10" s="89"/>
      <c r="I10" s="94">
        <v>5.2003253340400001E-3</v>
      </c>
      <c r="J10" s="95">
        <v>0</v>
      </c>
      <c r="K10" s="89"/>
      <c r="L10" s="97" t="s">
        <v>42</v>
      </c>
      <c r="M10" s="97" t="s">
        <v>31</v>
      </c>
      <c r="N10" s="98">
        <v>3.9038230896333301</v>
      </c>
      <c r="O10" s="97" t="s">
        <v>128</v>
      </c>
      <c r="P10" s="88"/>
    </row>
    <row r="11" spans="1:16" x14ac:dyDescent="0.25">
      <c r="A11" s="2" t="s">
        <v>129</v>
      </c>
      <c r="B11" s="90" t="s">
        <v>27</v>
      </c>
      <c r="C11" s="91">
        <v>43568471.350256503</v>
      </c>
      <c r="D11" s="91" t="s">
        <v>28</v>
      </c>
      <c r="E11" s="92" t="s">
        <v>28</v>
      </c>
      <c r="F11" s="93">
        <v>80</v>
      </c>
      <c r="G11" s="93">
        <v>80.106533012759797</v>
      </c>
      <c r="H11" s="89"/>
      <c r="I11" s="94">
        <v>1.3316626594990001E-3</v>
      </c>
      <c r="J11" s="95">
        <v>0</v>
      </c>
      <c r="K11" s="89"/>
      <c r="L11" s="97" t="s">
        <v>44</v>
      </c>
      <c r="M11" s="97" t="s">
        <v>31</v>
      </c>
      <c r="N11" s="98">
        <v>3.8988009456000001</v>
      </c>
      <c r="O11" s="97" t="s">
        <v>129</v>
      </c>
      <c r="P11" s="88"/>
    </row>
    <row r="12" spans="1:16" x14ac:dyDescent="0.25">
      <c r="A12" s="2" t="s">
        <v>130</v>
      </c>
      <c r="B12" s="90" t="s">
        <v>27</v>
      </c>
      <c r="C12" s="91">
        <v>53829701.960487999</v>
      </c>
      <c r="D12" s="91" t="s">
        <v>28</v>
      </c>
      <c r="E12" s="92" t="s">
        <v>28</v>
      </c>
      <c r="F12" s="93">
        <v>100</v>
      </c>
      <c r="G12" s="93">
        <v>98.976951462007406</v>
      </c>
      <c r="H12" s="89"/>
      <c r="I12" s="94">
        <v>-1.0230485379925E-2</v>
      </c>
      <c r="J12" s="95">
        <v>0</v>
      </c>
      <c r="K12" s="89"/>
      <c r="L12" s="97" t="s">
        <v>72</v>
      </c>
      <c r="M12" s="97" t="s">
        <v>31</v>
      </c>
      <c r="N12" s="98">
        <v>3.9088509098833302</v>
      </c>
      <c r="O12" s="97" t="s">
        <v>130</v>
      </c>
      <c r="P12" s="88"/>
    </row>
    <row r="13" spans="1:16" x14ac:dyDescent="0.25">
      <c r="A13" s="2" t="s">
        <v>73</v>
      </c>
      <c r="B13" s="90" t="s">
        <v>27</v>
      </c>
      <c r="C13" s="91">
        <v>147889.74955973</v>
      </c>
      <c r="D13" s="91" t="s">
        <v>28</v>
      </c>
      <c r="E13" s="92" t="s">
        <v>28</v>
      </c>
      <c r="F13" s="93" t="s">
        <v>28</v>
      </c>
      <c r="G13" s="93">
        <v>0.25601846552238899</v>
      </c>
      <c r="H13" s="93"/>
      <c r="I13" s="94" t="s">
        <v>28</v>
      </c>
      <c r="J13" s="95" t="s">
        <v>28</v>
      </c>
      <c r="K13" s="96" t="s">
        <v>29</v>
      </c>
      <c r="L13" s="97" t="s">
        <v>28</v>
      </c>
      <c r="M13" s="97" t="s">
        <v>31</v>
      </c>
      <c r="N13" s="98">
        <v>3.9138817231833301</v>
      </c>
      <c r="O13" s="97" t="s">
        <v>73</v>
      </c>
      <c r="P13" s="88"/>
    </row>
    <row r="14" spans="1:16" x14ac:dyDescent="0.25">
      <c r="A14" s="2" t="s">
        <v>45</v>
      </c>
      <c r="B14" s="90" t="s">
        <v>27</v>
      </c>
      <c r="C14" s="91" t="s">
        <v>47</v>
      </c>
      <c r="D14" s="91" t="s">
        <v>28</v>
      </c>
      <c r="E14" s="92" t="s">
        <v>47</v>
      </c>
      <c r="F14" s="93" t="s">
        <v>28</v>
      </c>
      <c r="G14" s="93" t="s">
        <v>47</v>
      </c>
      <c r="H14" s="89"/>
      <c r="I14" s="94" t="s">
        <v>47</v>
      </c>
      <c r="J14" s="95" t="s">
        <v>47</v>
      </c>
      <c r="K14" s="96" t="s">
        <v>48</v>
      </c>
      <c r="L14" s="97" t="s">
        <v>28</v>
      </c>
      <c r="M14" s="97" t="s">
        <v>31</v>
      </c>
      <c r="N14" s="98" t="s">
        <v>47</v>
      </c>
      <c r="O14" s="97" t="s">
        <v>45</v>
      </c>
      <c r="P14" s="88"/>
    </row>
    <row r="15" spans="1:16" x14ac:dyDescent="0.25">
      <c r="A15" s="2" t="s">
        <v>49</v>
      </c>
      <c r="B15" s="90" t="s">
        <v>27</v>
      </c>
      <c r="C15" s="91" t="s">
        <v>47</v>
      </c>
      <c r="D15" s="91" t="s">
        <v>28</v>
      </c>
      <c r="E15" s="92" t="s">
        <v>47</v>
      </c>
      <c r="F15" s="93" t="s">
        <v>28</v>
      </c>
      <c r="G15" s="93" t="s">
        <v>47</v>
      </c>
      <c r="H15" s="89"/>
      <c r="I15" s="94" t="s">
        <v>47</v>
      </c>
      <c r="J15" s="95" t="s">
        <v>47</v>
      </c>
      <c r="K15" s="96" t="s">
        <v>48</v>
      </c>
      <c r="L15" s="97" t="s">
        <v>28</v>
      </c>
      <c r="M15" s="97" t="s">
        <v>31</v>
      </c>
      <c r="N15" s="98" t="s">
        <v>47</v>
      </c>
      <c r="O15" s="97" t="s">
        <v>49</v>
      </c>
      <c r="P15" s="88"/>
    </row>
    <row r="16" spans="1:16" x14ac:dyDescent="0.25">
      <c r="A16" s="2" t="s">
        <v>52</v>
      </c>
      <c r="B16" s="90" t="s">
        <v>27</v>
      </c>
      <c r="C16" s="91" t="s">
        <v>47</v>
      </c>
      <c r="D16" s="91" t="s">
        <v>28</v>
      </c>
      <c r="E16" s="92" t="s">
        <v>47</v>
      </c>
      <c r="F16" s="93" t="s">
        <v>28</v>
      </c>
      <c r="G16" s="93" t="s">
        <v>47</v>
      </c>
      <c r="H16" s="89"/>
      <c r="I16" s="94" t="s">
        <v>47</v>
      </c>
      <c r="J16" s="95" t="s">
        <v>47</v>
      </c>
      <c r="K16" s="96" t="s">
        <v>48</v>
      </c>
      <c r="L16" s="97" t="s">
        <v>28</v>
      </c>
      <c r="M16" s="97" t="s">
        <v>31</v>
      </c>
      <c r="N16" s="98" t="s">
        <v>47</v>
      </c>
      <c r="O16" s="97" t="s">
        <v>52</v>
      </c>
      <c r="P16" s="88"/>
    </row>
    <row r="17" spans="1:15" x14ac:dyDescent="0.25">
      <c r="A17" s="2" t="s">
        <v>53</v>
      </c>
      <c r="B17" s="60" t="s">
        <v>27</v>
      </c>
      <c r="C17" s="68" t="s">
        <v>47</v>
      </c>
      <c r="D17" s="68" t="s">
        <v>28</v>
      </c>
      <c r="E17" s="73" t="s">
        <v>47</v>
      </c>
      <c r="F17" s="66" t="s">
        <v>28</v>
      </c>
      <c r="G17" s="66" t="s">
        <v>47</v>
      </c>
      <c r="H17" s="59"/>
      <c r="I17" s="63" t="s">
        <v>47</v>
      </c>
      <c r="J17" s="64" t="s">
        <v>47</v>
      </c>
      <c r="K17" s="62" t="s">
        <v>48</v>
      </c>
      <c r="L17" s="67" t="s">
        <v>28</v>
      </c>
      <c r="M17" s="67" t="s">
        <v>31</v>
      </c>
      <c r="N17" s="74" t="s">
        <v>47</v>
      </c>
      <c r="O17" s="67" t="s">
        <v>53</v>
      </c>
    </row>
    <row r="18" spans="1:15" x14ac:dyDescent="0.25">
      <c r="A18" s="2" t="s">
        <v>55</v>
      </c>
      <c r="B18" s="60" t="s">
        <v>27</v>
      </c>
      <c r="C18" s="68" t="s">
        <v>47</v>
      </c>
      <c r="D18" s="68" t="s">
        <v>28</v>
      </c>
      <c r="E18" s="73" t="s">
        <v>47</v>
      </c>
      <c r="F18" s="66" t="s">
        <v>28</v>
      </c>
      <c r="G18" s="66" t="s">
        <v>47</v>
      </c>
      <c r="H18" s="59"/>
      <c r="I18" s="63" t="s">
        <v>47</v>
      </c>
      <c r="J18" s="64" t="s">
        <v>47</v>
      </c>
      <c r="K18" s="62" t="s">
        <v>48</v>
      </c>
      <c r="L18" s="67" t="s">
        <v>28</v>
      </c>
      <c r="M18" s="67" t="s">
        <v>31</v>
      </c>
      <c r="N18" s="74" t="s">
        <v>47</v>
      </c>
      <c r="O18" s="67" t="s">
        <v>55</v>
      </c>
    </row>
    <row r="19" spans="1:15" x14ac:dyDescent="0.25">
      <c r="A19" s="2" t="s">
        <v>56</v>
      </c>
      <c r="B19" s="60" t="s">
        <v>27</v>
      </c>
      <c r="C19" s="68" t="s">
        <v>47</v>
      </c>
      <c r="D19" s="68" t="s">
        <v>28</v>
      </c>
      <c r="E19" s="73" t="s">
        <v>47</v>
      </c>
      <c r="F19" s="66" t="s">
        <v>28</v>
      </c>
      <c r="G19" s="66" t="s">
        <v>47</v>
      </c>
      <c r="H19" s="59"/>
      <c r="I19" s="63" t="s">
        <v>47</v>
      </c>
      <c r="J19" s="64" t="s">
        <v>47</v>
      </c>
      <c r="K19" s="62" t="s">
        <v>48</v>
      </c>
      <c r="L19" s="67" t="s">
        <v>28</v>
      </c>
      <c r="M19" s="67" t="s">
        <v>31</v>
      </c>
      <c r="N19" s="74" t="s">
        <v>47</v>
      </c>
      <c r="O19" s="67" t="s">
        <v>56</v>
      </c>
    </row>
    <row r="20" spans="1:15" x14ac:dyDescent="0.25">
      <c r="A20" s="2" t="s">
        <v>57</v>
      </c>
      <c r="B20" s="60" t="s">
        <v>39</v>
      </c>
      <c r="C20" s="68" t="s">
        <v>47</v>
      </c>
      <c r="D20" s="68" t="s">
        <v>28</v>
      </c>
      <c r="E20" s="73" t="s">
        <v>47</v>
      </c>
      <c r="F20" s="66" t="s">
        <v>28</v>
      </c>
      <c r="G20" s="66" t="s">
        <v>47</v>
      </c>
      <c r="H20" s="59"/>
      <c r="I20" s="63" t="s">
        <v>47</v>
      </c>
      <c r="J20" s="64" t="s">
        <v>47</v>
      </c>
      <c r="K20" s="62" t="s">
        <v>48</v>
      </c>
      <c r="L20" s="67" t="s">
        <v>28</v>
      </c>
      <c r="M20" s="67" t="s">
        <v>31</v>
      </c>
      <c r="N20" s="74" t="s">
        <v>47</v>
      </c>
      <c r="O20" s="67" t="s">
        <v>57</v>
      </c>
    </row>
    <row r="21" spans="1:15" x14ac:dyDescent="0.25">
      <c r="A21" s="2" t="s">
        <v>58</v>
      </c>
      <c r="B21" s="60" t="s">
        <v>39</v>
      </c>
      <c r="C21" s="68" t="s">
        <v>47</v>
      </c>
      <c r="D21" s="68" t="s">
        <v>28</v>
      </c>
      <c r="E21" s="73" t="s">
        <v>47</v>
      </c>
      <c r="F21" s="66" t="s">
        <v>28</v>
      </c>
      <c r="G21" s="66" t="s">
        <v>47</v>
      </c>
      <c r="H21" s="59"/>
      <c r="I21" s="63" t="s">
        <v>47</v>
      </c>
      <c r="J21" s="64" t="s">
        <v>47</v>
      </c>
      <c r="K21" s="62" t="s">
        <v>48</v>
      </c>
      <c r="L21" s="67" t="s">
        <v>28</v>
      </c>
      <c r="M21" s="67" t="s">
        <v>31</v>
      </c>
      <c r="N21" s="74" t="s">
        <v>47</v>
      </c>
      <c r="O21" s="67" t="s">
        <v>58</v>
      </c>
    </row>
    <row r="22" spans="1:15" x14ac:dyDescent="0.25">
      <c r="A22" s="2" t="s">
        <v>59</v>
      </c>
      <c r="B22" s="60" t="s">
        <v>27</v>
      </c>
      <c r="C22" s="68" t="s">
        <v>47</v>
      </c>
      <c r="D22" s="68" t="s">
        <v>28</v>
      </c>
      <c r="E22" s="73" t="s">
        <v>47</v>
      </c>
      <c r="F22" s="66" t="s">
        <v>28</v>
      </c>
      <c r="G22" s="66" t="s">
        <v>47</v>
      </c>
      <c r="H22" s="59"/>
      <c r="I22" s="63" t="s">
        <v>47</v>
      </c>
      <c r="J22" s="64" t="s">
        <v>47</v>
      </c>
      <c r="K22" s="62" t="s">
        <v>48</v>
      </c>
      <c r="L22" s="67" t="s">
        <v>28</v>
      </c>
      <c r="M22" s="67" t="s">
        <v>31</v>
      </c>
      <c r="N22" s="74" t="s">
        <v>47</v>
      </c>
      <c r="O22" s="67" t="s">
        <v>59</v>
      </c>
    </row>
    <row r="23" spans="1:15" x14ac:dyDescent="0.25">
      <c r="A23" s="2" t="s">
        <v>150</v>
      </c>
      <c r="B23" s="60" t="s">
        <v>27</v>
      </c>
      <c r="C23" s="68">
        <v>2560467.6949921502</v>
      </c>
      <c r="D23" s="68" t="s">
        <v>28</v>
      </c>
      <c r="E23" s="73" t="s">
        <v>28</v>
      </c>
      <c r="F23" s="66" t="s">
        <v>28</v>
      </c>
      <c r="G23" s="66">
        <v>4.6927529178541896</v>
      </c>
      <c r="H23" s="66" t="s">
        <v>149</v>
      </c>
      <c r="I23" s="63" t="s">
        <v>28</v>
      </c>
      <c r="J23" s="64" t="s">
        <v>28</v>
      </c>
      <c r="K23" s="59"/>
      <c r="L23" s="67" t="s">
        <v>28</v>
      </c>
      <c r="M23" s="67" t="s">
        <v>31</v>
      </c>
      <c r="N23" s="74">
        <v>3.9087460210666598</v>
      </c>
      <c r="O23" s="67" t="s">
        <v>150</v>
      </c>
    </row>
    <row r="24" spans="1:15" x14ac:dyDescent="0.25">
      <c r="A24" s="2" t="s">
        <v>152</v>
      </c>
      <c r="B24" s="60" t="s">
        <v>27</v>
      </c>
      <c r="C24" s="68">
        <v>24435234.916758802</v>
      </c>
      <c r="D24" s="68" t="s">
        <v>28</v>
      </c>
      <c r="E24" s="73" t="s">
        <v>28</v>
      </c>
      <c r="F24" s="66" t="s">
        <v>28</v>
      </c>
      <c r="G24" s="66">
        <v>44.9204825766178</v>
      </c>
      <c r="H24" s="66" t="s">
        <v>151</v>
      </c>
      <c r="I24" s="63" t="s">
        <v>28</v>
      </c>
      <c r="J24" s="64" t="s">
        <v>28</v>
      </c>
      <c r="K24" s="59"/>
      <c r="L24" s="67" t="s">
        <v>28</v>
      </c>
      <c r="M24" s="67" t="s">
        <v>31</v>
      </c>
      <c r="N24" s="74">
        <v>3.90386959255</v>
      </c>
      <c r="O24" s="67" t="s">
        <v>152</v>
      </c>
    </row>
    <row r="25" spans="1:15" x14ac:dyDescent="0.25">
      <c r="A25" s="2" t="s">
        <v>154</v>
      </c>
      <c r="B25" s="60" t="s">
        <v>27</v>
      </c>
      <c r="C25" s="68">
        <v>30017257.199409399</v>
      </c>
      <c r="D25" s="68" t="s">
        <v>28</v>
      </c>
      <c r="E25" s="73" t="s">
        <v>28</v>
      </c>
      <c r="F25" s="66" t="s">
        <v>28</v>
      </c>
      <c r="G25" s="66">
        <v>55.185829908507102</v>
      </c>
      <c r="H25" s="66" t="s">
        <v>153</v>
      </c>
      <c r="I25" s="63" t="s">
        <v>28</v>
      </c>
      <c r="J25" s="64" t="s">
        <v>28</v>
      </c>
      <c r="K25" s="59"/>
      <c r="L25" s="67" t="s">
        <v>28</v>
      </c>
      <c r="M25" s="67" t="s">
        <v>31</v>
      </c>
      <c r="N25" s="74">
        <v>3.9037245499000002</v>
      </c>
      <c r="O25" s="67" t="s">
        <v>154</v>
      </c>
    </row>
    <row r="26" spans="1:15" x14ac:dyDescent="0.25">
      <c r="A26" s="2" t="s">
        <v>156</v>
      </c>
      <c r="B26" s="60" t="s">
        <v>27</v>
      </c>
      <c r="C26" s="68">
        <v>18636842.649232499</v>
      </c>
      <c r="D26" s="68" t="s">
        <v>28</v>
      </c>
      <c r="E26" s="73" t="s">
        <v>28</v>
      </c>
      <c r="F26" s="66" t="s">
        <v>28</v>
      </c>
      <c r="G26" s="66">
        <v>34.257230518721101</v>
      </c>
      <c r="H26" s="66" t="s">
        <v>155</v>
      </c>
      <c r="I26" s="63" t="s">
        <v>28</v>
      </c>
      <c r="J26" s="64" t="s">
        <v>28</v>
      </c>
      <c r="K26" s="59"/>
      <c r="L26" s="67" t="s">
        <v>28</v>
      </c>
      <c r="M26" s="67" t="s">
        <v>31</v>
      </c>
      <c r="N26" s="74">
        <v>3.9037571200333301</v>
      </c>
      <c r="O26" s="67" t="s">
        <v>156</v>
      </c>
    </row>
    <row r="27" spans="1:15" x14ac:dyDescent="0.25">
      <c r="A27" s="2" t="s">
        <v>158</v>
      </c>
      <c r="B27" s="60" t="s">
        <v>27</v>
      </c>
      <c r="C27" s="68">
        <v>26578016.7288904</v>
      </c>
      <c r="D27" s="68" t="s">
        <v>28</v>
      </c>
      <c r="E27" s="73" t="s">
        <v>28</v>
      </c>
      <c r="F27" s="66" t="s">
        <v>28</v>
      </c>
      <c r="G27" s="66">
        <v>48.861061536030498</v>
      </c>
      <c r="H27" s="66" t="s">
        <v>157</v>
      </c>
      <c r="I27" s="63" t="s">
        <v>28</v>
      </c>
      <c r="J27" s="64" t="s">
        <v>28</v>
      </c>
      <c r="K27" s="59"/>
      <c r="L27" s="67" t="s">
        <v>28</v>
      </c>
      <c r="M27" s="67" t="s">
        <v>31</v>
      </c>
      <c r="N27" s="74">
        <v>3.9087448067000001</v>
      </c>
      <c r="O27" s="67" t="s">
        <v>158</v>
      </c>
    </row>
    <row r="28" spans="1:15" x14ac:dyDescent="0.25">
      <c r="A28" s="2" t="s">
        <v>160</v>
      </c>
      <c r="B28" s="60" t="s">
        <v>27</v>
      </c>
      <c r="C28" s="68">
        <v>18492405.501098201</v>
      </c>
      <c r="D28" s="68" t="s">
        <v>28</v>
      </c>
      <c r="E28" s="73" t="s">
        <v>28</v>
      </c>
      <c r="F28" s="66" t="s">
        <v>28</v>
      </c>
      <c r="G28" s="66">
        <v>33.991610387136497</v>
      </c>
      <c r="H28" s="66" t="s">
        <v>159</v>
      </c>
      <c r="I28" s="63" t="s">
        <v>28</v>
      </c>
      <c r="J28" s="64" t="s">
        <v>28</v>
      </c>
      <c r="K28" s="59"/>
      <c r="L28" s="67" t="s">
        <v>28</v>
      </c>
      <c r="M28" s="67" t="s">
        <v>31</v>
      </c>
      <c r="N28" s="74">
        <v>3.8987275749500001</v>
      </c>
      <c r="O28" s="67" t="s">
        <v>160</v>
      </c>
    </row>
    <row r="29" spans="1:15" x14ac:dyDescent="0.25">
      <c r="A29" s="2" t="s">
        <v>162</v>
      </c>
      <c r="B29" s="60" t="s">
        <v>27</v>
      </c>
      <c r="C29" s="68">
        <v>32911757.124824099</v>
      </c>
      <c r="D29" s="68" t="s">
        <v>28</v>
      </c>
      <c r="E29" s="73" t="s">
        <v>28</v>
      </c>
      <c r="F29" s="66" t="s">
        <v>28</v>
      </c>
      <c r="G29" s="66">
        <v>60.508819603274198</v>
      </c>
      <c r="H29" s="66" t="s">
        <v>161</v>
      </c>
      <c r="I29" s="63" t="s">
        <v>28</v>
      </c>
      <c r="J29" s="64" t="s">
        <v>28</v>
      </c>
      <c r="K29" s="59"/>
      <c r="L29" s="67" t="s">
        <v>28</v>
      </c>
      <c r="M29" s="67" t="s">
        <v>31</v>
      </c>
      <c r="N29" s="74">
        <v>3.9037906720333302</v>
      </c>
      <c r="O29" s="67" t="s">
        <v>162</v>
      </c>
    </row>
    <row r="30" spans="1:15" x14ac:dyDescent="0.25">
      <c r="A30" s="2" t="s">
        <v>164</v>
      </c>
      <c r="B30" s="60" t="s">
        <v>27</v>
      </c>
      <c r="C30" s="68">
        <v>29681841.9541265</v>
      </c>
      <c r="D30" s="68" t="s">
        <v>28</v>
      </c>
      <c r="E30" s="73" t="s">
        <v>28</v>
      </c>
      <c r="F30" s="66" t="s">
        <v>28</v>
      </c>
      <c r="G30" s="66">
        <v>54.569000770446998</v>
      </c>
      <c r="H30" s="66" t="s">
        <v>163</v>
      </c>
      <c r="I30" s="63" t="s">
        <v>28</v>
      </c>
      <c r="J30" s="64" t="s">
        <v>28</v>
      </c>
      <c r="K30" s="59"/>
      <c r="L30" s="67" t="s">
        <v>28</v>
      </c>
      <c r="M30" s="67" t="s">
        <v>31</v>
      </c>
      <c r="N30" s="74">
        <v>3.9087805842500001</v>
      </c>
      <c r="O30" s="67" t="s">
        <v>164</v>
      </c>
    </row>
    <row r="32" spans="1:15" ht="69" customHeight="1" x14ac:dyDescent="0.25">
      <c r="A32" s="59"/>
      <c r="B32" s="59"/>
      <c r="C32" s="59"/>
      <c r="D32" s="59"/>
      <c r="E32" s="59"/>
      <c r="F32" s="59"/>
      <c r="G32" s="59"/>
      <c r="H32" s="79" t="s">
        <v>170</v>
      </c>
      <c r="I32" s="59"/>
      <c r="J32" s="59"/>
      <c r="K32" s="59"/>
    </row>
    <row r="33" spans="1:11" ht="15.75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77"/>
      <c r="K33" s="76"/>
    </row>
    <row r="34" spans="1:11" ht="15.75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78"/>
      <c r="K34" s="75"/>
    </row>
    <row r="35" spans="1:11" ht="15.75" x14ac:dyDescent="0.25">
      <c r="A35" s="60"/>
      <c r="B35" s="59"/>
      <c r="C35" s="68"/>
      <c r="D35" s="59"/>
      <c r="E35" s="59"/>
      <c r="F35" s="59"/>
      <c r="G35" s="59"/>
      <c r="H35" s="59"/>
      <c r="I35" s="59"/>
      <c r="J35" s="78"/>
      <c r="K35" s="75"/>
    </row>
    <row r="36" spans="1:11" ht="15.75" x14ac:dyDescent="0.25">
      <c r="A36" s="60"/>
      <c r="B36" s="59"/>
      <c r="C36" s="68"/>
      <c r="D36" s="59"/>
      <c r="E36" s="59"/>
      <c r="F36" s="59"/>
      <c r="G36" s="59"/>
      <c r="H36" s="59"/>
      <c r="I36" s="59"/>
      <c r="J36" s="78"/>
      <c r="K36" s="75"/>
    </row>
    <row r="37" spans="1:11" ht="15.75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77"/>
      <c r="K37" s="76"/>
    </row>
    <row r="38" spans="1:11" ht="15.75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78"/>
      <c r="K38" s="75"/>
    </row>
    <row r="39" spans="1:11" ht="15.75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78"/>
      <c r="K39" s="75"/>
    </row>
    <row r="40" spans="1:11" ht="15.75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78"/>
      <c r="K40" s="75"/>
    </row>
    <row r="41" spans="1:11" ht="15.75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77"/>
      <c r="K41" s="76"/>
    </row>
    <row r="42" spans="1:11" ht="15.75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78"/>
      <c r="K42" s="75"/>
    </row>
    <row r="43" spans="1:11" ht="15.75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78"/>
      <c r="K43" s="75"/>
    </row>
    <row r="44" spans="1:11" ht="15.75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78"/>
      <c r="K44" s="75"/>
    </row>
    <row r="45" spans="1:11" ht="15.75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77"/>
      <c r="K45" s="76"/>
    </row>
    <row r="46" spans="1:11" ht="15.75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78"/>
      <c r="K46" s="75"/>
    </row>
    <row r="47" spans="1:11" ht="15.75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78"/>
      <c r="K47" s="7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U37" sqref="U37"/>
    </sheetView>
  </sheetViews>
  <sheetFormatPr defaultRowHeight="15" x14ac:dyDescent="0.25"/>
  <sheetData>
    <row r="1" spans="1:17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7"/>
      <c r="K1" s="8"/>
      <c r="L1" s="9"/>
      <c r="M1" s="10"/>
      <c r="N1" s="10"/>
      <c r="O1" s="11"/>
      <c r="P1" s="10"/>
      <c r="Q1" s="9"/>
    </row>
    <row r="2" spans="1:17" x14ac:dyDescent="0.25">
      <c r="A2" s="2" t="s">
        <v>68</v>
      </c>
      <c r="B2" s="2"/>
      <c r="C2" s="2" t="s">
        <v>5</v>
      </c>
      <c r="D2" s="2" t="s">
        <v>6</v>
      </c>
      <c r="E2" s="12" t="s">
        <v>7</v>
      </c>
      <c r="F2" s="12" t="s">
        <v>69</v>
      </c>
      <c r="G2" s="13"/>
      <c r="H2" s="6"/>
      <c r="I2" s="6"/>
      <c r="J2" s="7"/>
      <c r="K2" s="8"/>
      <c r="L2" s="9"/>
      <c r="M2" s="10"/>
      <c r="N2" s="10"/>
      <c r="O2" s="11"/>
      <c r="P2" s="10"/>
      <c r="Q2" s="9"/>
    </row>
    <row r="3" spans="1:17" x14ac:dyDescent="0.25">
      <c r="A3" s="2"/>
      <c r="B3" s="14"/>
      <c r="C3" s="14"/>
      <c r="D3" s="2"/>
      <c r="E3" s="15"/>
      <c r="F3" s="15"/>
      <c r="G3" s="13"/>
      <c r="H3" s="16" t="s">
        <v>9</v>
      </c>
      <c r="I3" s="16" t="s">
        <v>10</v>
      </c>
      <c r="J3" s="7"/>
      <c r="K3" s="8"/>
      <c r="L3" s="9"/>
      <c r="M3" s="10"/>
      <c r="N3" s="10"/>
      <c r="O3" s="11"/>
      <c r="P3" s="10"/>
      <c r="Q3" s="9"/>
    </row>
    <row r="4" spans="1:17" x14ac:dyDescent="0.25">
      <c r="A4" s="1" t="s">
        <v>11</v>
      </c>
      <c r="B4" s="1" t="s">
        <v>12</v>
      </c>
      <c r="C4" s="1" t="s">
        <v>13</v>
      </c>
      <c r="D4" s="17" t="s">
        <v>14</v>
      </c>
      <c r="E4" s="18" t="s">
        <v>15</v>
      </c>
      <c r="F4" s="18" t="s">
        <v>16</v>
      </c>
      <c r="G4" s="19" t="s">
        <v>15</v>
      </c>
      <c r="H4" s="16" t="s">
        <v>17</v>
      </c>
      <c r="I4" s="16" t="s">
        <v>17</v>
      </c>
      <c r="J4" s="20" t="s">
        <v>18</v>
      </c>
      <c r="K4" s="21" t="s">
        <v>19</v>
      </c>
      <c r="L4" s="22" t="s">
        <v>20</v>
      </c>
      <c r="M4" s="22" t="s">
        <v>21</v>
      </c>
      <c r="N4" s="22" t="s">
        <v>22</v>
      </c>
      <c r="O4" s="23" t="s">
        <v>23</v>
      </c>
      <c r="P4" s="22" t="s">
        <v>24</v>
      </c>
      <c r="Q4" s="22"/>
    </row>
    <row r="5" spans="1:17" x14ac:dyDescent="0.25">
      <c r="A5" s="2" t="s">
        <v>25</v>
      </c>
      <c r="B5" s="2" t="s">
        <v>26</v>
      </c>
      <c r="C5" s="2"/>
      <c r="D5" s="2" t="s">
        <v>39</v>
      </c>
      <c r="E5" s="15">
        <v>183527.53934713299</v>
      </c>
      <c r="F5" s="15" t="s">
        <v>28</v>
      </c>
      <c r="G5" s="13" t="s">
        <v>28</v>
      </c>
      <c r="H5" s="6">
        <v>1</v>
      </c>
      <c r="I5" s="6">
        <v>1.11582390137585</v>
      </c>
      <c r="J5" s="7">
        <v>0.115823901375851</v>
      </c>
      <c r="K5" s="8">
        <v>0</v>
      </c>
      <c r="L5" s="9"/>
      <c r="M5" s="10" t="s">
        <v>30</v>
      </c>
      <c r="N5" s="10" t="s">
        <v>31</v>
      </c>
      <c r="O5" s="11">
        <v>4.4816983650999997</v>
      </c>
      <c r="P5" s="10" t="s">
        <v>25</v>
      </c>
      <c r="Q5" s="9"/>
    </row>
    <row r="6" spans="1:17" x14ac:dyDescent="0.25">
      <c r="A6" s="2" t="s">
        <v>32</v>
      </c>
      <c r="B6" s="2" t="s">
        <v>26</v>
      </c>
      <c r="C6" s="2"/>
      <c r="D6" s="2" t="s">
        <v>27</v>
      </c>
      <c r="E6" s="15">
        <v>399207.94047461601</v>
      </c>
      <c r="F6" s="15" t="s">
        <v>28</v>
      </c>
      <c r="G6" s="13" t="s">
        <v>28</v>
      </c>
      <c r="H6" s="6">
        <v>2</v>
      </c>
      <c r="I6" s="6">
        <v>2.0955873599007</v>
      </c>
      <c r="J6" s="7">
        <v>4.7793679950350998E-2</v>
      </c>
      <c r="K6" s="8">
        <v>0</v>
      </c>
      <c r="L6" s="9"/>
      <c r="M6" s="10" t="s">
        <v>33</v>
      </c>
      <c r="N6" s="10" t="s">
        <v>31</v>
      </c>
      <c r="O6" s="11">
        <v>4.4817704426666598</v>
      </c>
      <c r="P6" s="10" t="s">
        <v>32</v>
      </c>
      <c r="Q6" s="9"/>
    </row>
    <row r="7" spans="1:17" x14ac:dyDescent="0.25">
      <c r="A7" s="2" t="s">
        <v>34</v>
      </c>
      <c r="B7" s="2" t="s">
        <v>26</v>
      </c>
      <c r="C7" s="2"/>
      <c r="D7" s="2" t="s">
        <v>27</v>
      </c>
      <c r="E7" s="15">
        <v>1038162.0249185601</v>
      </c>
      <c r="F7" s="15" t="s">
        <v>28</v>
      </c>
      <c r="G7" s="13" t="s">
        <v>28</v>
      </c>
      <c r="H7" s="6">
        <v>5</v>
      </c>
      <c r="I7" s="6">
        <v>4.9981406764783802</v>
      </c>
      <c r="J7" s="7">
        <v>-3.71864704323E-4</v>
      </c>
      <c r="K7" s="8">
        <v>0</v>
      </c>
      <c r="L7" s="9"/>
      <c r="M7" s="10" t="s">
        <v>35</v>
      </c>
      <c r="N7" s="10" t="s">
        <v>31</v>
      </c>
      <c r="O7" s="11">
        <v>4.4817213266499998</v>
      </c>
      <c r="P7" s="10" t="s">
        <v>34</v>
      </c>
      <c r="Q7" s="9"/>
    </row>
    <row r="8" spans="1:17" x14ac:dyDescent="0.25">
      <c r="A8" s="2" t="s">
        <v>36</v>
      </c>
      <c r="B8" s="2" t="s">
        <v>26</v>
      </c>
      <c r="C8" s="2"/>
      <c r="D8" s="2" t="s">
        <v>27</v>
      </c>
      <c r="E8" s="15">
        <v>2173735.4480908602</v>
      </c>
      <c r="F8" s="15" t="s">
        <v>28</v>
      </c>
      <c r="G8" s="13" t="s">
        <v>28</v>
      </c>
      <c r="H8" s="6">
        <v>10</v>
      </c>
      <c r="I8" s="6">
        <v>10.1566684735338</v>
      </c>
      <c r="J8" s="7">
        <v>1.5666847353384E-2</v>
      </c>
      <c r="K8" s="8">
        <v>0</v>
      </c>
      <c r="L8" s="9"/>
      <c r="M8" s="10" t="s">
        <v>37</v>
      </c>
      <c r="N8" s="10" t="s">
        <v>31</v>
      </c>
      <c r="O8" s="11">
        <v>4.4817718021333297</v>
      </c>
      <c r="P8" s="10" t="s">
        <v>36</v>
      </c>
      <c r="Q8" s="9"/>
    </row>
    <row r="9" spans="1:17" x14ac:dyDescent="0.25">
      <c r="A9" s="2" t="s">
        <v>38</v>
      </c>
      <c r="B9" s="2" t="s">
        <v>26</v>
      </c>
      <c r="C9" s="2"/>
      <c r="D9" s="2" t="s">
        <v>27</v>
      </c>
      <c r="E9" s="15">
        <v>3170054.5124162398</v>
      </c>
      <c r="F9" s="15" t="s">
        <v>28</v>
      </c>
      <c r="G9" s="13" t="s">
        <v>28</v>
      </c>
      <c r="H9" s="6">
        <v>15</v>
      </c>
      <c r="I9" s="6">
        <v>14.682610595093101</v>
      </c>
      <c r="J9" s="7">
        <v>-2.1159293660458999E-2</v>
      </c>
      <c r="K9" s="8">
        <v>0</v>
      </c>
      <c r="L9" s="9"/>
      <c r="M9" s="10" t="s">
        <v>40</v>
      </c>
      <c r="N9" s="10" t="s">
        <v>31</v>
      </c>
      <c r="O9" s="11">
        <v>4.4817549685499998</v>
      </c>
      <c r="P9" s="10" t="s">
        <v>38</v>
      </c>
      <c r="Q9" s="9"/>
    </row>
    <row r="10" spans="1:17" x14ac:dyDescent="0.25">
      <c r="A10" s="2" t="s">
        <v>41</v>
      </c>
      <c r="B10" s="2" t="s">
        <v>26</v>
      </c>
      <c r="C10" s="2"/>
      <c r="D10" s="2" t="s">
        <v>27</v>
      </c>
      <c r="E10" s="15">
        <v>4231834.2043681601</v>
      </c>
      <c r="F10" s="15" t="s">
        <v>28</v>
      </c>
      <c r="G10" s="13" t="s">
        <v>28</v>
      </c>
      <c r="H10" s="6">
        <v>20</v>
      </c>
      <c r="I10" s="6">
        <v>19.505918312159899</v>
      </c>
      <c r="J10" s="7">
        <v>-2.4704084392002001E-2</v>
      </c>
      <c r="K10" s="8">
        <v>0</v>
      </c>
      <c r="L10" s="9"/>
      <c r="M10" s="10" t="s">
        <v>42</v>
      </c>
      <c r="N10" s="10" t="s">
        <v>31</v>
      </c>
      <c r="O10" s="11">
        <v>4.4817669495999999</v>
      </c>
      <c r="P10" s="10" t="s">
        <v>41</v>
      </c>
      <c r="Q10" s="9"/>
    </row>
    <row r="11" spans="1:17" x14ac:dyDescent="0.25">
      <c r="A11" s="2" t="s">
        <v>70</v>
      </c>
      <c r="B11" s="2" t="s">
        <v>26</v>
      </c>
      <c r="C11" s="2"/>
      <c r="D11" s="2" t="s">
        <v>39</v>
      </c>
      <c r="E11" s="15">
        <v>6646343.7301131003</v>
      </c>
      <c r="F11" s="15" t="s">
        <v>28</v>
      </c>
      <c r="G11" s="13" t="s">
        <v>28</v>
      </c>
      <c r="H11" s="6">
        <v>30</v>
      </c>
      <c r="I11" s="6">
        <v>30.474222299070501</v>
      </c>
      <c r="J11" s="7">
        <v>1.5807409969020001E-2</v>
      </c>
      <c r="K11" s="8">
        <v>0</v>
      </c>
      <c r="L11" s="9"/>
      <c r="M11" s="10" t="s">
        <v>44</v>
      </c>
      <c r="N11" s="10" t="s">
        <v>31</v>
      </c>
      <c r="O11" s="11">
        <v>4.4817805627</v>
      </c>
      <c r="P11" s="10" t="s">
        <v>70</v>
      </c>
      <c r="Q11" s="9"/>
    </row>
    <row r="12" spans="1:17" x14ac:dyDescent="0.25">
      <c r="A12" s="2" t="s">
        <v>71</v>
      </c>
      <c r="B12" s="2" t="s">
        <v>26</v>
      </c>
      <c r="C12" s="2"/>
      <c r="D12" s="2" t="s">
        <v>27</v>
      </c>
      <c r="E12" s="15">
        <v>10938276.5636623</v>
      </c>
      <c r="F12" s="15" t="s">
        <v>28</v>
      </c>
      <c r="G12" s="13" t="s">
        <v>28</v>
      </c>
      <c r="H12" s="6">
        <v>50</v>
      </c>
      <c r="I12" s="6">
        <v>49.971028382387502</v>
      </c>
      <c r="J12" s="7">
        <v>-5.7943235224800003E-4</v>
      </c>
      <c r="K12" s="8">
        <v>0</v>
      </c>
      <c r="L12" s="9"/>
      <c r="M12" s="10" t="s">
        <v>72</v>
      </c>
      <c r="N12" s="10" t="s">
        <v>31</v>
      </c>
      <c r="O12" s="11">
        <v>4.4817567664166598</v>
      </c>
      <c r="P12" s="10" t="s">
        <v>71</v>
      </c>
      <c r="Q12" s="9"/>
    </row>
    <row r="13" spans="1:17" x14ac:dyDescent="0.25">
      <c r="A13" s="2" t="s">
        <v>73</v>
      </c>
      <c r="B13" s="2" t="s">
        <v>46</v>
      </c>
      <c r="C13" s="2"/>
      <c r="D13" s="2" t="s">
        <v>39</v>
      </c>
      <c r="E13" s="15" t="s">
        <v>47</v>
      </c>
      <c r="F13" s="15" t="s">
        <v>28</v>
      </c>
      <c r="G13" s="13" t="s">
        <v>47</v>
      </c>
      <c r="H13" s="6" t="s">
        <v>28</v>
      </c>
      <c r="I13" s="6" t="s">
        <v>47</v>
      </c>
      <c r="J13" s="7" t="s">
        <v>47</v>
      </c>
      <c r="K13" s="8" t="s">
        <v>47</v>
      </c>
      <c r="L13" s="9" t="s">
        <v>48</v>
      </c>
      <c r="M13" s="10" t="s">
        <v>28</v>
      </c>
      <c r="N13" s="10" t="s">
        <v>31</v>
      </c>
      <c r="O13" s="11" t="s">
        <v>47</v>
      </c>
      <c r="P13" s="10" t="s">
        <v>73</v>
      </c>
      <c r="Q13" s="9"/>
    </row>
    <row r="14" spans="1:17" x14ac:dyDescent="0.25">
      <c r="A14" s="2" t="s">
        <v>45</v>
      </c>
      <c r="B14" s="2" t="s">
        <v>46</v>
      </c>
      <c r="C14" s="2"/>
      <c r="D14" s="2" t="s">
        <v>39</v>
      </c>
      <c r="E14" s="15" t="s">
        <v>47</v>
      </c>
      <c r="F14" s="15" t="s">
        <v>28</v>
      </c>
      <c r="G14" s="13" t="s">
        <v>47</v>
      </c>
      <c r="H14" s="6" t="s">
        <v>28</v>
      </c>
      <c r="I14" s="6" t="s">
        <v>47</v>
      </c>
      <c r="J14" s="7" t="s">
        <v>47</v>
      </c>
      <c r="K14" s="8" t="s">
        <v>47</v>
      </c>
      <c r="L14" s="9" t="s">
        <v>48</v>
      </c>
      <c r="M14" s="10" t="s">
        <v>28</v>
      </c>
      <c r="N14" s="10" t="s">
        <v>31</v>
      </c>
      <c r="O14" s="11" t="s">
        <v>47</v>
      </c>
      <c r="P14" s="10" t="s">
        <v>45</v>
      </c>
      <c r="Q14" s="9"/>
    </row>
    <row r="15" spans="1:17" x14ac:dyDescent="0.25">
      <c r="A15" s="2" t="s">
        <v>49</v>
      </c>
      <c r="B15" s="2" t="s">
        <v>46</v>
      </c>
      <c r="C15" s="2"/>
      <c r="D15" s="2" t="s">
        <v>27</v>
      </c>
      <c r="E15" s="15" t="s">
        <v>47</v>
      </c>
      <c r="F15" s="15" t="s">
        <v>28</v>
      </c>
      <c r="G15" s="13" t="s">
        <v>47</v>
      </c>
      <c r="H15" s="6" t="s">
        <v>28</v>
      </c>
      <c r="I15" s="6" t="s">
        <v>47</v>
      </c>
      <c r="J15" s="7" t="s">
        <v>47</v>
      </c>
      <c r="K15" s="8" t="s">
        <v>47</v>
      </c>
      <c r="L15" s="9" t="s">
        <v>48</v>
      </c>
      <c r="M15" s="10" t="s">
        <v>28</v>
      </c>
      <c r="N15" s="10" t="s">
        <v>31</v>
      </c>
      <c r="O15" s="11" t="s">
        <v>47</v>
      </c>
      <c r="P15" s="10" t="s">
        <v>49</v>
      </c>
      <c r="Q15" s="9"/>
    </row>
    <row r="16" spans="1:17" x14ac:dyDescent="0.25">
      <c r="A16" s="2" t="s">
        <v>52</v>
      </c>
      <c r="B16" s="2" t="s">
        <v>46</v>
      </c>
      <c r="C16" s="2"/>
      <c r="D16" s="2" t="s">
        <v>39</v>
      </c>
      <c r="E16" s="15" t="s">
        <v>47</v>
      </c>
      <c r="F16" s="15" t="s">
        <v>28</v>
      </c>
      <c r="G16" s="13" t="s">
        <v>47</v>
      </c>
      <c r="H16" s="6" t="s">
        <v>28</v>
      </c>
      <c r="I16" s="6" t="s">
        <v>47</v>
      </c>
      <c r="J16" s="7" t="s">
        <v>47</v>
      </c>
      <c r="K16" s="8" t="s">
        <v>47</v>
      </c>
      <c r="L16" s="9" t="s">
        <v>48</v>
      </c>
      <c r="M16" s="10" t="s">
        <v>28</v>
      </c>
      <c r="N16" s="10" t="s">
        <v>31</v>
      </c>
      <c r="O16" s="11" t="s">
        <v>47</v>
      </c>
      <c r="P16" s="10" t="s">
        <v>52</v>
      </c>
      <c r="Q16" s="9"/>
    </row>
    <row r="17" spans="1:17" x14ac:dyDescent="0.25">
      <c r="A17" s="2" t="s">
        <v>53</v>
      </c>
      <c r="B17" s="2" t="s">
        <v>46</v>
      </c>
      <c r="C17" s="2"/>
      <c r="D17" s="2" t="s">
        <v>39</v>
      </c>
      <c r="E17" s="15" t="s">
        <v>47</v>
      </c>
      <c r="F17" s="15" t="s">
        <v>28</v>
      </c>
      <c r="G17" s="13" t="s">
        <v>47</v>
      </c>
      <c r="H17" s="6" t="s">
        <v>28</v>
      </c>
      <c r="I17" s="6" t="s">
        <v>47</v>
      </c>
      <c r="J17" s="7" t="s">
        <v>47</v>
      </c>
      <c r="K17" s="8" t="s">
        <v>47</v>
      </c>
      <c r="L17" s="9" t="s">
        <v>48</v>
      </c>
      <c r="M17" s="10" t="s">
        <v>28</v>
      </c>
      <c r="N17" s="10" t="s">
        <v>31</v>
      </c>
      <c r="O17" s="11" t="s">
        <v>47</v>
      </c>
      <c r="P17" s="10" t="s">
        <v>53</v>
      </c>
      <c r="Q17" s="9"/>
    </row>
    <row r="18" spans="1:17" x14ac:dyDescent="0.25">
      <c r="A18" s="2" t="s">
        <v>54</v>
      </c>
      <c r="B18" s="2" t="s">
        <v>46</v>
      </c>
      <c r="C18" s="2"/>
      <c r="D18" s="2" t="s">
        <v>39</v>
      </c>
      <c r="E18" s="15" t="s">
        <v>47</v>
      </c>
      <c r="F18" s="15" t="s">
        <v>28</v>
      </c>
      <c r="G18" s="13" t="s">
        <v>47</v>
      </c>
      <c r="H18" s="6" t="s">
        <v>28</v>
      </c>
      <c r="I18" s="6" t="s">
        <v>47</v>
      </c>
      <c r="J18" s="7" t="s">
        <v>47</v>
      </c>
      <c r="K18" s="8" t="s">
        <v>47</v>
      </c>
      <c r="L18" s="9" t="s">
        <v>48</v>
      </c>
      <c r="M18" s="10" t="s">
        <v>28</v>
      </c>
      <c r="N18" s="10" t="s">
        <v>31</v>
      </c>
      <c r="O18" s="11" t="s">
        <v>47</v>
      </c>
      <c r="P18" s="10" t="s">
        <v>54</v>
      </c>
      <c r="Q18" s="9"/>
    </row>
    <row r="19" spans="1:17" x14ac:dyDescent="0.25">
      <c r="A19" s="2" t="s">
        <v>55</v>
      </c>
      <c r="B19" s="2" t="s">
        <v>46</v>
      </c>
      <c r="C19" s="2"/>
      <c r="D19" s="2" t="s">
        <v>39</v>
      </c>
      <c r="E19" s="15" t="s">
        <v>47</v>
      </c>
      <c r="F19" s="15" t="s">
        <v>28</v>
      </c>
      <c r="G19" s="13" t="s">
        <v>47</v>
      </c>
      <c r="H19" s="6" t="s">
        <v>28</v>
      </c>
      <c r="I19" s="6" t="s">
        <v>47</v>
      </c>
      <c r="J19" s="7" t="s">
        <v>47</v>
      </c>
      <c r="K19" s="8" t="s">
        <v>47</v>
      </c>
      <c r="L19" s="9" t="s">
        <v>48</v>
      </c>
      <c r="M19" s="10" t="s">
        <v>28</v>
      </c>
      <c r="N19" s="10" t="s">
        <v>31</v>
      </c>
      <c r="O19" s="11" t="s">
        <v>47</v>
      </c>
      <c r="P19" s="10" t="s">
        <v>55</v>
      </c>
      <c r="Q19" s="9"/>
    </row>
    <row r="20" spans="1:17" x14ac:dyDescent="0.25">
      <c r="A20" s="2" t="s">
        <v>56</v>
      </c>
      <c r="B20" s="2" t="s">
        <v>46</v>
      </c>
      <c r="C20" s="2"/>
      <c r="D20" s="2" t="s">
        <v>39</v>
      </c>
      <c r="E20" s="15" t="s">
        <v>47</v>
      </c>
      <c r="F20" s="15" t="s">
        <v>28</v>
      </c>
      <c r="G20" s="13" t="s">
        <v>47</v>
      </c>
      <c r="H20" s="6" t="s">
        <v>28</v>
      </c>
      <c r="I20" s="6" t="s">
        <v>47</v>
      </c>
      <c r="J20" s="7" t="s">
        <v>47</v>
      </c>
      <c r="K20" s="8" t="s">
        <v>47</v>
      </c>
      <c r="L20" s="9" t="s">
        <v>48</v>
      </c>
      <c r="M20" s="10" t="s">
        <v>28</v>
      </c>
      <c r="N20" s="10" t="s">
        <v>31</v>
      </c>
      <c r="O20" s="11" t="s">
        <v>47</v>
      </c>
      <c r="P20" s="10" t="s">
        <v>56</v>
      </c>
      <c r="Q20" s="9"/>
    </row>
    <row r="21" spans="1:17" x14ac:dyDescent="0.25">
      <c r="A21" s="2" t="s">
        <v>57</v>
      </c>
      <c r="B21" s="2" t="s">
        <v>46</v>
      </c>
      <c r="C21" s="2"/>
      <c r="D21" s="2" t="s">
        <v>39</v>
      </c>
      <c r="E21" s="15" t="s">
        <v>47</v>
      </c>
      <c r="F21" s="15" t="s">
        <v>28</v>
      </c>
      <c r="G21" s="13" t="s">
        <v>47</v>
      </c>
      <c r="H21" s="6" t="s">
        <v>28</v>
      </c>
      <c r="I21" s="6" t="s">
        <v>47</v>
      </c>
      <c r="J21" s="7" t="s">
        <v>47</v>
      </c>
      <c r="K21" s="8" t="s">
        <v>47</v>
      </c>
      <c r="L21" s="9" t="s">
        <v>48</v>
      </c>
      <c r="M21" s="10" t="s">
        <v>28</v>
      </c>
      <c r="N21" s="10" t="s">
        <v>31</v>
      </c>
      <c r="O21" s="11" t="s">
        <v>47</v>
      </c>
      <c r="P21" s="10" t="s">
        <v>57</v>
      </c>
      <c r="Q21" s="9"/>
    </row>
    <row r="22" spans="1:17" x14ac:dyDescent="0.25">
      <c r="A22" s="2" t="s">
        <v>58</v>
      </c>
      <c r="B22" s="2" t="s">
        <v>46</v>
      </c>
      <c r="C22" s="2"/>
      <c r="D22" s="2" t="s">
        <v>39</v>
      </c>
      <c r="E22" s="15" t="s">
        <v>47</v>
      </c>
      <c r="F22" s="15" t="s">
        <v>28</v>
      </c>
      <c r="G22" s="13" t="s">
        <v>47</v>
      </c>
      <c r="H22" s="6" t="s">
        <v>28</v>
      </c>
      <c r="I22" s="6" t="s">
        <v>47</v>
      </c>
      <c r="J22" s="7" t="s">
        <v>47</v>
      </c>
      <c r="K22" s="8" t="s">
        <v>47</v>
      </c>
      <c r="L22" s="9" t="s">
        <v>48</v>
      </c>
      <c r="M22" s="10" t="s">
        <v>28</v>
      </c>
      <c r="N22" s="10" t="s">
        <v>31</v>
      </c>
      <c r="O22" s="11" t="s">
        <v>47</v>
      </c>
      <c r="P22" s="10" t="s">
        <v>58</v>
      </c>
      <c r="Q22" s="9"/>
    </row>
    <row r="23" spans="1:17" x14ac:dyDescent="0.25">
      <c r="A23" s="2" t="s">
        <v>59</v>
      </c>
      <c r="B23" s="2" t="s">
        <v>46</v>
      </c>
      <c r="C23" s="2"/>
      <c r="D23" s="2" t="s">
        <v>39</v>
      </c>
      <c r="E23" s="15" t="s">
        <v>47</v>
      </c>
      <c r="F23" s="15" t="s">
        <v>28</v>
      </c>
      <c r="G23" s="13" t="s">
        <v>47</v>
      </c>
      <c r="H23" s="6" t="s">
        <v>28</v>
      </c>
      <c r="I23" s="6" t="s">
        <v>47</v>
      </c>
      <c r="J23" s="7" t="s">
        <v>47</v>
      </c>
      <c r="K23" s="8" t="s">
        <v>47</v>
      </c>
      <c r="L23" s="9" t="s">
        <v>48</v>
      </c>
      <c r="M23" s="10" t="s">
        <v>28</v>
      </c>
      <c r="N23" s="10" t="s">
        <v>31</v>
      </c>
      <c r="O23" s="11" t="s">
        <v>47</v>
      </c>
      <c r="P23" s="10" t="s">
        <v>59</v>
      </c>
      <c r="Q23" s="9"/>
    </row>
    <row r="24" spans="1:17" x14ac:dyDescent="0.25">
      <c r="A24" s="2" t="s">
        <v>74</v>
      </c>
      <c r="B24" s="2" t="s">
        <v>61</v>
      </c>
      <c r="C24" s="2"/>
      <c r="D24" s="2" t="s">
        <v>27</v>
      </c>
      <c r="E24" s="15">
        <v>1071205.0497542899</v>
      </c>
      <c r="F24" s="15" t="s">
        <v>28</v>
      </c>
      <c r="G24" s="13" t="s">
        <v>28</v>
      </c>
      <c r="H24" s="6" t="s">
        <v>28</v>
      </c>
      <c r="I24" s="6">
        <v>5.1482440151402802</v>
      </c>
      <c r="J24" s="7" t="s">
        <v>28</v>
      </c>
      <c r="K24" s="8" t="s">
        <v>28</v>
      </c>
      <c r="L24" s="9"/>
      <c r="M24" s="10" t="s">
        <v>28</v>
      </c>
      <c r="N24" s="10" t="s">
        <v>31</v>
      </c>
      <c r="O24" s="11">
        <v>4.4767048856166598</v>
      </c>
      <c r="P24" s="10" t="s">
        <v>74</v>
      </c>
      <c r="Q24" s="9"/>
    </row>
    <row r="25" spans="1:17" x14ac:dyDescent="0.25">
      <c r="A25" s="2" t="s">
        <v>75</v>
      </c>
      <c r="B25" s="2" t="s">
        <v>61</v>
      </c>
      <c r="C25" s="2"/>
      <c r="D25" s="2" t="s">
        <v>27</v>
      </c>
      <c r="E25" s="15">
        <v>1385955.7553210999</v>
      </c>
      <c r="F25" s="15" t="s">
        <v>28</v>
      </c>
      <c r="G25" s="13" t="s">
        <v>28</v>
      </c>
      <c r="H25" s="6" t="s">
        <v>28</v>
      </c>
      <c r="I25" s="6">
        <v>6.57805051701619</v>
      </c>
      <c r="J25" s="7" t="s">
        <v>28</v>
      </c>
      <c r="K25" s="8" t="s">
        <v>28</v>
      </c>
      <c r="L25" s="9"/>
      <c r="M25" s="10" t="s">
        <v>28</v>
      </c>
      <c r="N25" s="10" t="s">
        <v>31</v>
      </c>
      <c r="O25" s="11">
        <v>4.4817363616166599</v>
      </c>
      <c r="P25" s="10" t="s">
        <v>75</v>
      </c>
      <c r="Q25" s="9"/>
    </row>
    <row r="26" spans="1:17" x14ac:dyDescent="0.25">
      <c r="A26" s="2" t="s">
        <v>76</v>
      </c>
      <c r="B26" s="2" t="s">
        <v>61</v>
      </c>
      <c r="C26" s="2"/>
      <c r="D26" s="2" t="s">
        <v>27</v>
      </c>
      <c r="E26" s="15">
        <v>1650454.8757718899</v>
      </c>
      <c r="F26" s="15" t="s">
        <v>28</v>
      </c>
      <c r="G26" s="13" t="s">
        <v>28</v>
      </c>
      <c r="H26" s="6" t="s">
        <v>28</v>
      </c>
      <c r="I26" s="6">
        <v>7.7795809837388896</v>
      </c>
      <c r="J26" s="7" t="s">
        <v>28</v>
      </c>
      <c r="K26" s="8" t="s">
        <v>28</v>
      </c>
      <c r="L26" s="9"/>
      <c r="M26" s="10" t="s">
        <v>28</v>
      </c>
      <c r="N26" s="10" t="s">
        <v>31</v>
      </c>
      <c r="O26" s="11">
        <v>4.4767404229333296</v>
      </c>
      <c r="P26" s="10" t="s">
        <v>76</v>
      </c>
      <c r="Q26" s="9"/>
    </row>
    <row r="27" spans="1:17" x14ac:dyDescent="0.25">
      <c r="A27" s="2" t="s">
        <v>77</v>
      </c>
      <c r="B27" s="2" t="s">
        <v>61</v>
      </c>
      <c r="C27" s="2"/>
      <c r="D27" s="2" t="s">
        <v>27</v>
      </c>
      <c r="E27" s="15">
        <v>5524960.6346484805</v>
      </c>
      <c r="F27" s="15" t="s">
        <v>28</v>
      </c>
      <c r="G27" s="13" t="s">
        <v>28</v>
      </c>
      <c r="H27" s="6" t="s">
        <v>28</v>
      </c>
      <c r="I27" s="6">
        <v>25.380156383946801</v>
      </c>
      <c r="J27" s="7" t="s">
        <v>28</v>
      </c>
      <c r="K27" s="8" t="s">
        <v>28</v>
      </c>
      <c r="L27" s="9"/>
      <c r="M27" s="10" t="s">
        <v>28</v>
      </c>
      <c r="N27" s="10" t="s">
        <v>31</v>
      </c>
      <c r="O27" s="11">
        <v>4.4817370475000002</v>
      </c>
      <c r="P27" s="10" t="s">
        <v>77</v>
      </c>
      <c r="Q27" s="9"/>
    </row>
    <row r="28" spans="1:17" x14ac:dyDescent="0.25">
      <c r="A28" s="2" t="s">
        <v>78</v>
      </c>
      <c r="B28" s="2" t="s">
        <v>61</v>
      </c>
      <c r="C28" s="2"/>
      <c r="D28" s="2" t="s">
        <v>27</v>
      </c>
      <c r="E28" s="15">
        <v>2087157.5683550399</v>
      </c>
      <c r="F28" s="15" t="s">
        <v>28</v>
      </c>
      <c r="G28" s="13" t="s">
        <v>28</v>
      </c>
      <c r="H28" s="6" t="s">
        <v>28</v>
      </c>
      <c r="I28" s="6">
        <v>9.7633743103262205</v>
      </c>
      <c r="J28" s="7" t="s">
        <v>28</v>
      </c>
      <c r="K28" s="8" t="s">
        <v>28</v>
      </c>
      <c r="L28" s="9"/>
      <c r="M28" s="10" t="s">
        <v>28</v>
      </c>
      <c r="N28" s="10" t="s">
        <v>31</v>
      </c>
      <c r="O28" s="11">
        <v>4.4816610992000001</v>
      </c>
      <c r="P28" s="10" t="s">
        <v>78</v>
      </c>
      <c r="Q28" s="9"/>
    </row>
    <row r="29" spans="1:17" x14ac:dyDescent="0.25">
      <c r="A29" s="2" t="s">
        <v>79</v>
      </c>
      <c r="B29" s="2" t="s">
        <v>61</v>
      </c>
      <c r="C29" s="2"/>
      <c r="D29" s="2" t="s">
        <v>27</v>
      </c>
      <c r="E29" s="15">
        <v>4306338.6577355498</v>
      </c>
      <c r="F29" s="15" t="s">
        <v>28</v>
      </c>
      <c r="G29" s="13" t="s">
        <v>28</v>
      </c>
      <c r="H29" s="6" t="s">
        <v>28</v>
      </c>
      <c r="I29" s="6">
        <v>19.844366963614299</v>
      </c>
      <c r="J29" s="7" t="s">
        <v>28</v>
      </c>
      <c r="K29" s="8" t="s">
        <v>28</v>
      </c>
      <c r="L29" s="9"/>
      <c r="M29" s="10" t="s">
        <v>28</v>
      </c>
      <c r="N29" s="10" t="s">
        <v>31</v>
      </c>
      <c r="O29" s="11">
        <v>4.4766484010833301</v>
      </c>
      <c r="P29" s="10" t="s">
        <v>79</v>
      </c>
      <c r="Q29" s="9"/>
    </row>
    <row r="30" spans="1:17" x14ac:dyDescent="0.25">
      <c r="A30" s="2" t="s">
        <v>80</v>
      </c>
      <c r="B30" s="2" t="s">
        <v>61</v>
      </c>
      <c r="C30" s="2"/>
      <c r="D30" s="2" t="s">
        <v>27</v>
      </c>
      <c r="E30" s="15">
        <v>927189.42745343002</v>
      </c>
      <c r="F30" s="15" t="s">
        <v>28</v>
      </c>
      <c r="G30" s="13" t="s">
        <v>28</v>
      </c>
      <c r="H30" s="6" t="s">
        <v>28</v>
      </c>
      <c r="I30" s="6">
        <v>4.4940295225415801</v>
      </c>
      <c r="J30" s="7" t="s">
        <v>28</v>
      </c>
      <c r="K30" s="8" t="s">
        <v>28</v>
      </c>
      <c r="L30" s="9"/>
      <c r="M30" s="10" t="s">
        <v>28</v>
      </c>
      <c r="N30" s="10" t="s">
        <v>31</v>
      </c>
      <c r="O30" s="11">
        <v>4.4817947989666598</v>
      </c>
      <c r="P30" s="10" t="s">
        <v>80</v>
      </c>
      <c r="Q30" s="9"/>
    </row>
    <row r="31" spans="1:17" x14ac:dyDescent="0.25">
      <c r="A31" s="2" t="s">
        <v>81</v>
      </c>
      <c r="B31" s="2" t="s">
        <v>61</v>
      </c>
      <c r="C31" s="2"/>
      <c r="D31" s="2" t="s">
        <v>27</v>
      </c>
      <c r="E31" s="15">
        <v>4269369.9482617099</v>
      </c>
      <c r="F31" s="15" t="s">
        <v>28</v>
      </c>
      <c r="G31" s="13" t="s">
        <v>28</v>
      </c>
      <c r="H31" s="6" t="s">
        <v>28</v>
      </c>
      <c r="I31" s="6">
        <v>19.676430561132001</v>
      </c>
      <c r="J31" s="7" t="s">
        <v>28</v>
      </c>
      <c r="K31" s="8" t="s">
        <v>28</v>
      </c>
      <c r="L31" s="9"/>
      <c r="M31" s="10" t="s">
        <v>28</v>
      </c>
      <c r="N31" s="10" t="s">
        <v>31</v>
      </c>
      <c r="O31" s="11">
        <v>4.4816934834666604</v>
      </c>
      <c r="P31" s="10" t="s">
        <v>81</v>
      </c>
      <c r="Q31" s="9"/>
    </row>
    <row r="32" spans="1:17" x14ac:dyDescent="0.25">
      <c r="A32" s="2"/>
      <c r="B32" s="2"/>
      <c r="C32" s="2"/>
      <c r="D32" s="2"/>
      <c r="E32" s="15"/>
      <c r="F32" s="15"/>
      <c r="G32" s="13"/>
      <c r="H32" s="6"/>
      <c r="I32" s="6"/>
      <c r="J32" s="7"/>
      <c r="K32" s="8"/>
      <c r="L32" s="9"/>
      <c r="M32" s="10"/>
      <c r="N32" s="10"/>
      <c r="O32" s="11"/>
      <c r="P32" s="10"/>
      <c r="Q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BCF</vt:lpstr>
      <vt:lpstr>CTR</vt:lpstr>
      <vt:lpstr>CFS</vt:lpstr>
      <vt:lpstr>IMI</vt:lpstr>
      <vt:lpstr>TMX</vt:lpstr>
      <vt:lpstr>CDN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Niranjana [ENT]</dc:creator>
  <cp:lastModifiedBy>Krishnan, Niranjana [ENT]</cp:lastModifiedBy>
  <dcterms:created xsi:type="dcterms:W3CDTF">2020-01-13T02:27:32Z</dcterms:created>
  <dcterms:modified xsi:type="dcterms:W3CDTF">2020-01-16T23:12:30Z</dcterms:modified>
</cp:coreProperties>
</file>