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Niranjana\Box\Niranjana (Niranjana Krishnan)\Data Management\ChronicTox_Monarchs\"/>
    </mc:Choice>
  </mc:AlternateContent>
  <xr:revisionPtr revIDLastSave="0" documentId="13_ncr:1_{60EEF8FD-F536-42A6-AB0B-867C0665F3B5}" xr6:coauthVersionLast="46" xr6:coauthVersionMax="46" xr10:uidLastSave="{00000000-0000-0000-0000-000000000000}"/>
  <bookViews>
    <workbookView xWindow="-108" yWindow="-108" windowWidth="23256" windowHeight="12576" xr2:uid="{00000000-000D-0000-FFFF-FFFF00000000}"/>
  </bookViews>
  <sheets>
    <sheet name="Metadata" sheetId="7" r:id="rId1"/>
    <sheet name="IMI" sheetId="4" r:id="rId2"/>
    <sheet name="TMX" sheetId="5" r:id="rId3"/>
    <sheet name="CDN" sheetId="6" r:id="rId4"/>
    <sheet name="CFS" sheetId="3" r:id="rId5"/>
    <sheet name="CTR" sheetId="2" r:id="rId6"/>
    <sheet name="BCF" sheetId="1" r:id="rId7"/>
  </sheets>
  <externalReferences>
    <externalReference r:id="rId8"/>
    <externalReference r:id="rId9"/>
    <externalReference r:id="rId10"/>
  </externalReferenc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33" i="3" l="1"/>
  <c r="I565" i="2"/>
  <c r="H59" i="6"/>
  <c r="G50" i="6"/>
  <c r="I718" i="6" l="1"/>
  <c r="I706" i="6"/>
  <c r="I694" i="6"/>
  <c r="I682" i="6"/>
  <c r="I670" i="6"/>
  <c r="I658" i="6"/>
  <c r="I646" i="6"/>
  <c r="I634" i="6"/>
  <c r="I622" i="6"/>
  <c r="I610" i="6"/>
  <c r="H586" i="6"/>
  <c r="I598" i="6"/>
  <c r="I586" i="6"/>
  <c r="I574" i="6"/>
  <c r="I562" i="6"/>
  <c r="I551" i="6"/>
  <c r="I539" i="6"/>
  <c r="I527" i="6"/>
  <c r="I515" i="6"/>
  <c r="I491" i="6"/>
  <c r="I479" i="6"/>
  <c r="I467" i="6"/>
  <c r="I456" i="6"/>
  <c r="I444" i="6"/>
  <c r="I420" i="6"/>
  <c r="I408" i="6"/>
  <c r="I396" i="6"/>
  <c r="I384" i="6"/>
  <c r="I372" i="6"/>
  <c r="I348" i="6"/>
  <c r="I336" i="6"/>
  <c r="I324" i="6"/>
  <c r="I312" i="6"/>
  <c r="I300" i="6"/>
  <c r="I252" i="6"/>
  <c r="I240" i="6"/>
  <c r="I228" i="6"/>
  <c r="I180" i="6"/>
  <c r="I168" i="6"/>
  <c r="I156" i="6"/>
  <c r="I121" i="6"/>
  <c r="I109" i="6"/>
  <c r="I97" i="6"/>
  <c r="I85" i="6"/>
  <c r="H718" i="6"/>
  <c r="H708" i="6"/>
  <c r="H709" i="6"/>
  <c r="H710" i="6"/>
  <c r="H711" i="6"/>
  <c r="H712" i="6"/>
  <c r="H713" i="6"/>
  <c r="H714" i="6"/>
  <c r="H715" i="6"/>
  <c r="H716" i="6"/>
  <c r="H717" i="6"/>
  <c r="H707" i="6"/>
  <c r="H706" i="6"/>
  <c r="H696" i="6"/>
  <c r="H697" i="6"/>
  <c r="H698" i="6"/>
  <c r="H699" i="6"/>
  <c r="H700" i="6"/>
  <c r="H701" i="6"/>
  <c r="H702" i="6"/>
  <c r="H703" i="6"/>
  <c r="H704" i="6"/>
  <c r="H705" i="6"/>
  <c r="H695" i="6"/>
  <c r="H694" i="6"/>
  <c r="H684" i="6"/>
  <c r="H685" i="6"/>
  <c r="H686" i="6"/>
  <c r="H687" i="6"/>
  <c r="H688" i="6"/>
  <c r="H691" i="6"/>
  <c r="H692" i="6"/>
  <c r="H693" i="6"/>
  <c r="H683" i="6"/>
  <c r="H682" i="6"/>
  <c r="H672" i="6"/>
  <c r="H673" i="6"/>
  <c r="H674" i="6"/>
  <c r="H675" i="6"/>
  <c r="H676" i="6"/>
  <c r="H677" i="6"/>
  <c r="H678" i="6"/>
  <c r="H679" i="6"/>
  <c r="H680" i="6"/>
  <c r="H681" i="6"/>
  <c r="H671" i="6"/>
  <c r="H670" i="6"/>
  <c r="H660" i="6"/>
  <c r="H661" i="6"/>
  <c r="H662" i="6"/>
  <c r="H663" i="6"/>
  <c r="H664" i="6"/>
  <c r="H665" i="6"/>
  <c r="H666" i="6"/>
  <c r="H667" i="6"/>
  <c r="H668" i="6"/>
  <c r="H669" i="6"/>
  <c r="H659" i="6"/>
  <c r="H658" i="6"/>
  <c r="H648" i="6"/>
  <c r="H649" i="6"/>
  <c r="H650" i="6"/>
  <c r="H651" i="6"/>
  <c r="H652" i="6"/>
  <c r="H653" i="6"/>
  <c r="H654" i="6"/>
  <c r="H655" i="6"/>
  <c r="H656" i="6"/>
  <c r="H657" i="6"/>
  <c r="H647" i="6"/>
  <c r="H646" i="6"/>
  <c r="H636" i="6"/>
  <c r="H637" i="6"/>
  <c r="H638" i="6"/>
  <c r="H639" i="6"/>
  <c r="H640" i="6"/>
  <c r="H642" i="6"/>
  <c r="H643" i="6"/>
  <c r="H644" i="6"/>
  <c r="H645" i="6"/>
  <c r="H635" i="6"/>
  <c r="H634" i="6"/>
  <c r="H624" i="6"/>
  <c r="H625" i="6"/>
  <c r="H626" i="6"/>
  <c r="H627" i="6"/>
  <c r="H628" i="6"/>
  <c r="H629" i="6"/>
  <c r="H630" i="6"/>
  <c r="H631" i="6"/>
  <c r="H632" i="6"/>
  <c r="H633" i="6"/>
  <c r="H623" i="6"/>
  <c r="H622" i="6"/>
  <c r="H612" i="6"/>
  <c r="H613" i="6"/>
  <c r="H614" i="6"/>
  <c r="H615" i="6"/>
  <c r="H616" i="6"/>
  <c r="H617" i="6"/>
  <c r="H618" i="6"/>
  <c r="H619" i="6"/>
  <c r="H620" i="6"/>
  <c r="H621" i="6"/>
  <c r="H611" i="6"/>
  <c r="H610" i="6"/>
  <c r="H601" i="6"/>
  <c r="H602" i="6"/>
  <c r="H603" i="6"/>
  <c r="H604" i="6"/>
  <c r="H605" i="6"/>
  <c r="H606" i="6"/>
  <c r="H607" i="6"/>
  <c r="H608" i="6"/>
  <c r="H609" i="6"/>
  <c r="H600" i="6"/>
  <c r="H598" i="6"/>
  <c r="H596" i="6"/>
  <c r="H597" i="6"/>
  <c r="H595" i="6"/>
  <c r="H589" i="6"/>
  <c r="H590" i="6"/>
  <c r="H588" i="6"/>
  <c r="H585" i="6"/>
  <c r="H583" i="6"/>
  <c r="H578" i="6"/>
  <c r="H579" i="6"/>
  <c r="H580" i="6"/>
  <c r="H577" i="6"/>
  <c r="H574" i="6"/>
  <c r="H564" i="6"/>
  <c r="H565" i="6"/>
  <c r="H566" i="6"/>
  <c r="H567" i="6"/>
  <c r="H568" i="6"/>
  <c r="H569" i="6"/>
  <c r="H570" i="6"/>
  <c r="H571" i="6"/>
  <c r="H572" i="6"/>
  <c r="H573" i="6"/>
  <c r="H563" i="6"/>
  <c r="H562" i="6"/>
  <c r="H553" i="6"/>
  <c r="H554" i="6"/>
  <c r="H555" i="6"/>
  <c r="H556" i="6"/>
  <c r="H557" i="6"/>
  <c r="H558" i="6"/>
  <c r="H559" i="6"/>
  <c r="H560" i="6"/>
  <c r="H561" i="6"/>
  <c r="H552" i="6"/>
  <c r="H551" i="6"/>
  <c r="H541" i="6"/>
  <c r="H542" i="6"/>
  <c r="H543" i="6"/>
  <c r="H544" i="6"/>
  <c r="H545" i="6"/>
  <c r="H546" i="6"/>
  <c r="H547" i="6"/>
  <c r="H548" i="6"/>
  <c r="H549" i="6"/>
  <c r="H550" i="6"/>
  <c r="H540" i="6"/>
  <c r="H539" i="6"/>
  <c r="H530" i="6"/>
  <c r="H531" i="6"/>
  <c r="H532" i="6"/>
  <c r="H533" i="6"/>
  <c r="H534" i="6"/>
  <c r="H535" i="6"/>
  <c r="H536" i="6"/>
  <c r="H537" i="6"/>
  <c r="H538" i="6"/>
  <c r="H529" i="6"/>
  <c r="H527" i="6"/>
  <c r="H517" i="6"/>
  <c r="H518" i="6"/>
  <c r="H519" i="6"/>
  <c r="H520" i="6"/>
  <c r="H521" i="6"/>
  <c r="H522" i="6"/>
  <c r="H523" i="6"/>
  <c r="H524" i="6"/>
  <c r="H525" i="6"/>
  <c r="H526" i="6"/>
  <c r="H516" i="6"/>
  <c r="H515" i="6"/>
  <c r="H505" i="6"/>
  <c r="H506" i="6"/>
  <c r="H507" i="6"/>
  <c r="H508" i="6"/>
  <c r="H509" i="6"/>
  <c r="H510" i="6"/>
  <c r="H511" i="6"/>
  <c r="H512" i="6"/>
  <c r="H513" i="6"/>
  <c r="H514" i="6"/>
  <c r="H504" i="6"/>
  <c r="H493" i="6"/>
  <c r="H503" i="6" s="1"/>
  <c r="I503" i="6" s="1"/>
  <c r="H494" i="6"/>
  <c r="H495" i="6"/>
  <c r="H496" i="6"/>
  <c r="H497" i="6"/>
  <c r="H498" i="6"/>
  <c r="H499" i="6"/>
  <c r="H500" i="6"/>
  <c r="H501" i="6"/>
  <c r="H502" i="6"/>
  <c r="H492" i="6"/>
  <c r="H491" i="6"/>
  <c r="H481" i="6"/>
  <c r="H482" i="6"/>
  <c r="H483" i="6"/>
  <c r="H484" i="6"/>
  <c r="H485" i="6"/>
  <c r="H486" i="6"/>
  <c r="H487" i="6"/>
  <c r="H488" i="6"/>
  <c r="H489" i="6"/>
  <c r="H490" i="6"/>
  <c r="H480" i="6"/>
  <c r="H479" i="6"/>
  <c r="H469" i="6"/>
  <c r="H470" i="6"/>
  <c r="H471" i="6"/>
  <c r="H472" i="6"/>
  <c r="H473" i="6"/>
  <c r="H474" i="6"/>
  <c r="H475" i="6"/>
  <c r="H476" i="6"/>
  <c r="H477" i="6"/>
  <c r="H478" i="6"/>
  <c r="H468" i="6"/>
  <c r="H467" i="6"/>
  <c r="H458" i="6"/>
  <c r="H459" i="6"/>
  <c r="H460" i="6"/>
  <c r="H461" i="6"/>
  <c r="H462" i="6"/>
  <c r="H463" i="6"/>
  <c r="H464" i="6"/>
  <c r="H465" i="6"/>
  <c r="H466" i="6"/>
  <c r="H457" i="6"/>
  <c r="H456" i="6"/>
  <c r="H446" i="6"/>
  <c r="H447" i="6"/>
  <c r="H448" i="6"/>
  <c r="H449" i="6"/>
  <c r="H450" i="6"/>
  <c r="H451" i="6"/>
  <c r="H452" i="6"/>
  <c r="H453" i="6"/>
  <c r="H454" i="6"/>
  <c r="H455" i="6"/>
  <c r="H445" i="6"/>
  <c r="H444" i="6"/>
  <c r="H434" i="6"/>
  <c r="H435" i="6"/>
  <c r="H436" i="6"/>
  <c r="H437" i="6"/>
  <c r="H438" i="6"/>
  <c r="H439" i="6"/>
  <c r="H440" i="6"/>
  <c r="H441" i="6"/>
  <c r="H442" i="6"/>
  <c r="H443" i="6"/>
  <c r="H433" i="6"/>
  <c r="H422" i="6"/>
  <c r="H423" i="6"/>
  <c r="H424" i="6"/>
  <c r="H425" i="6"/>
  <c r="H426" i="6"/>
  <c r="H427" i="6"/>
  <c r="H428" i="6"/>
  <c r="H429" i="6"/>
  <c r="H430" i="6"/>
  <c r="H431" i="6"/>
  <c r="H421" i="6"/>
  <c r="H420" i="6"/>
  <c r="H410" i="6"/>
  <c r="H411" i="6"/>
  <c r="H412" i="6"/>
  <c r="H413" i="6"/>
  <c r="H414" i="6"/>
  <c r="H415" i="6"/>
  <c r="H416" i="6"/>
  <c r="H417" i="6"/>
  <c r="H418" i="6"/>
  <c r="H419" i="6"/>
  <c r="H409" i="6"/>
  <c r="H408" i="6"/>
  <c r="H398" i="6"/>
  <c r="H399" i="6"/>
  <c r="H400" i="6"/>
  <c r="H401" i="6"/>
  <c r="H402" i="6"/>
  <c r="H403" i="6"/>
  <c r="H404" i="6"/>
  <c r="H405" i="6"/>
  <c r="H406" i="6"/>
  <c r="H407" i="6"/>
  <c r="H397" i="6"/>
  <c r="H396" i="6"/>
  <c r="H395" i="6"/>
  <c r="H386" i="6"/>
  <c r="H387" i="6"/>
  <c r="H388" i="6"/>
  <c r="H389" i="6"/>
  <c r="H390" i="6"/>
  <c r="H391" i="6"/>
  <c r="H392" i="6"/>
  <c r="H393" i="6"/>
  <c r="H394" i="6"/>
  <c r="H385" i="6"/>
  <c r="H384" i="6"/>
  <c r="H374" i="6"/>
  <c r="H375" i="6"/>
  <c r="H376" i="6"/>
  <c r="H377" i="6"/>
  <c r="H378" i="6"/>
  <c r="H379" i="6"/>
  <c r="H380" i="6"/>
  <c r="H381" i="6"/>
  <c r="H382" i="6"/>
  <c r="H383" i="6"/>
  <c r="H373" i="6"/>
  <c r="H372" i="6"/>
  <c r="H362" i="6"/>
  <c r="H363" i="6"/>
  <c r="H364" i="6"/>
  <c r="H365" i="6"/>
  <c r="H366" i="6"/>
  <c r="H367" i="6"/>
  <c r="H368" i="6"/>
  <c r="H369" i="6"/>
  <c r="H370" i="6"/>
  <c r="H371" i="6"/>
  <c r="H361" i="6"/>
  <c r="H350" i="6"/>
  <c r="H351" i="6"/>
  <c r="H352" i="6"/>
  <c r="H353" i="6"/>
  <c r="H360" i="6" s="1"/>
  <c r="I360" i="6" s="1"/>
  <c r="H354" i="6"/>
  <c r="H355" i="6"/>
  <c r="H356" i="6"/>
  <c r="H357" i="6"/>
  <c r="H358" i="6"/>
  <c r="H359" i="6"/>
  <c r="H349" i="6"/>
  <c r="H348" i="6"/>
  <c r="H338" i="6"/>
  <c r="H339" i="6"/>
  <c r="H340" i="6"/>
  <c r="H341" i="6"/>
  <c r="H342" i="6"/>
  <c r="H343" i="6"/>
  <c r="H344" i="6"/>
  <c r="H345" i="6"/>
  <c r="H346" i="6"/>
  <c r="H347" i="6"/>
  <c r="H337" i="6"/>
  <c r="H336" i="6"/>
  <c r="H326" i="6"/>
  <c r="H327" i="6"/>
  <c r="H328" i="6"/>
  <c r="H329" i="6"/>
  <c r="H330" i="6"/>
  <c r="H331" i="6"/>
  <c r="H332" i="6"/>
  <c r="H333" i="6"/>
  <c r="H334" i="6"/>
  <c r="H335" i="6"/>
  <c r="H325" i="6"/>
  <c r="H324" i="6"/>
  <c r="H302" i="6"/>
  <c r="H303" i="6"/>
  <c r="H304" i="6"/>
  <c r="H305" i="6"/>
  <c r="H306" i="6"/>
  <c r="H307" i="6"/>
  <c r="H308" i="6"/>
  <c r="H309" i="6"/>
  <c r="H310" i="6"/>
  <c r="H311" i="6"/>
  <c r="H312" i="6"/>
  <c r="H313" i="6"/>
  <c r="H314" i="6"/>
  <c r="H315" i="6"/>
  <c r="H316" i="6"/>
  <c r="H317" i="6"/>
  <c r="H318" i="6"/>
  <c r="H319" i="6"/>
  <c r="H320" i="6"/>
  <c r="H321" i="6"/>
  <c r="H322" i="6"/>
  <c r="H323" i="6"/>
  <c r="H301" i="6"/>
  <c r="H300" i="6"/>
  <c r="H290" i="6"/>
  <c r="H291" i="6"/>
  <c r="H292" i="6"/>
  <c r="H293" i="6"/>
  <c r="H294" i="6"/>
  <c r="H295" i="6"/>
  <c r="H296" i="6"/>
  <c r="H297" i="6"/>
  <c r="H298" i="6"/>
  <c r="H299" i="6"/>
  <c r="H289" i="6"/>
  <c r="H278" i="6"/>
  <c r="H279" i="6"/>
  <c r="H280" i="6"/>
  <c r="H281" i="6"/>
  <c r="H282" i="6"/>
  <c r="H283" i="6"/>
  <c r="H284" i="6"/>
  <c r="H285" i="6"/>
  <c r="H286" i="6"/>
  <c r="H287" i="6"/>
  <c r="H277" i="6"/>
  <c r="H266" i="6"/>
  <c r="H267" i="6"/>
  <c r="H268" i="6"/>
  <c r="H269" i="6"/>
  <c r="H270" i="6"/>
  <c r="H271" i="6"/>
  <c r="H272" i="6"/>
  <c r="H273" i="6"/>
  <c r="H274" i="6"/>
  <c r="H275" i="6"/>
  <c r="H265" i="6"/>
  <c r="H276" i="6" s="1"/>
  <c r="I276" i="6" s="1"/>
  <c r="H254" i="6"/>
  <c r="H255" i="6"/>
  <c r="H256" i="6"/>
  <c r="H257" i="6"/>
  <c r="H258" i="6"/>
  <c r="H259" i="6"/>
  <c r="H260" i="6"/>
  <c r="H261" i="6"/>
  <c r="H262" i="6"/>
  <c r="H263" i="6"/>
  <c r="H253" i="6"/>
  <c r="H252" i="6"/>
  <c r="H242" i="6"/>
  <c r="H243" i="6"/>
  <c r="H244" i="6"/>
  <c r="H245" i="6"/>
  <c r="H246" i="6"/>
  <c r="H247" i="6"/>
  <c r="H248" i="6"/>
  <c r="H249" i="6"/>
  <c r="H250" i="6"/>
  <c r="H251" i="6"/>
  <c r="H241" i="6"/>
  <c r="H240" i="6"/>
  <c r="H231" i="6"/>
  <c r="H232" i="6"/>
  <c r="H233" i="6"/>
  <c r="H234" i="6"/>
  <c r="H235" i="6"/>
  <c r="H236" i="6"/>
  <c r="H237" i="6"/>
  <c r="H238" i="6"/>
  <c r="H239" i="6"/>
  <c r="H229" i="6"/>
  <c r="H228" i="6"/>
  <c r="H218" i="6"/>
  <c r="H219" i="6"/>
  <c r="H220" i="6"/>
  <c r="H221" i="6"/>
  <c r="H222" i="6"/>
  <c r="H223" i="6"/>
  <c r="H224" i="6"/>
  <c r="H225" i="6"/>
  <c r="H226" i="6"/>
  <c r="H227" i="6"/>
  <c r="H217" i="6"/>
  <c r="H206" i="6"/>
  <c r="H207" i="6"/>
  <c r="H208" i="6"/>
  <c r="H209" i="6"/>
  <c r="H210" i="6"/>
  <c r="H211" i="6"/>
  <c r="H212" i="6"/>
  <c r="H213" i="6"/>
  <c r="H214" i="6"/>
  <c r="H215" i="6"/>
  <c r="H205" i="6"/>
  <c r="H194" i="6"/>
  <c r="H195" i="6"/>
  <c r="H196" i="6"/>
  <c r="H197" i="6"/>
  <c r="H198" i="6"/>
  <c r="H199" i="6"/>
  <c r="H200" i="6"/>
  <c r="H201" i="6"/>
  <c r="H202" i="6"/>
  <c r="H203" i="6"/>
  <c r="H193" i="6"/>
  <c r="H182" i="6"/>
  <c r="H183" i="6"/>
  <c r="H184" i="6"/>
  <c r="H185" i="6"/>
  <c r="H186" i="6"/>
  <c r="H187" i="6"/>
  <c r="H188" i="6"/>
  <c r="H189" i="6"/>
  <c r="H190" i="6"/>
  <c r="H191" i="6"/>
  <c r="H181" i="6"/>
  <c r="H180" i="6"/>
  <c r="H170" i="6"/>
  <c r="H171" i="6"/>
  <c r="H172" i="6"/>
  <c r="H173" i="6"/>
  <c r="H174" i="6"/>
  <c r="H175" i="6"/>
  <c r="H176" i="6"/>
  <c r="H177" i="6"/>
  <c r="H178" i="6"/>
  <c r="H179" i="6"/>
  <c r="H169" i="6"/>
  <c r="H168" i="6"/>
  <c r="H158" i="6"/>
  <c r="H159" i="6"/>
  <c r="H160" i="6"/>
  <c r="H161" i="6"/>
  <c r="H162" i="6"/>
  <c r="H163" i="6"/>
  <c r="H164" i="6"/>
  <c r="H165" i="6"/>
  <c r="H166" i="6"/>
  <c r="H167" i="6"/>
  <c r="H157" i="6"/>
  <c r="H156" i="6"/>
  <c r="H146" i="6"/>
  <c r="H147" i="6"/>
  <c r="H148" i="6"/>
  <c r="H149" i="6"/>
  <c r="H150" i="6"/>
  <c r="H151" i="6"/>
  <c r="H152" i="6"/>
  <c r="H153" i="6"/>
  <c r="H154" i="6"/>
  <c r="H155" i="6"/>
  <c r="H145" i="6"/>
  <c r="H135" i="6"/>
  <c r="H136" i="6"/>
  <c r="H144" i="6" s="1"/>
  <c r="I144" i="6" s="1"/>
  <c r="H137" i="6"/>
  <c r="H138" i="6"/>
  <c r="H139" i="6"/>
  <c r="H140" i="6"/>
  <c r="H141" i="6"/>
  <c r="H142" i="6"/>
  <c r="H143" i="6"/>
  <c r="H133" i="6"/>
  <c r="H123" i="6"/>
  <c r="H124" i="6"/>
  <c r="H132" i="6" s="1"/>
  <c r="I132" i="6" s="1"/>
  <c r="H125" i="6"/>
  <c r="H126" i="6"/>
  <c r="H127" i="6"/>
  <c r="H128" i="6"/>
  <c r="H129" i="6"/>
  <c r="H130" i="6"/>
  <c r="H131" i="6"/>
  <c r="H122" i="6"/>
  <c r="H121" i="6"/>
  <c r="H111" i="6"/>
  <c r="H112" i="6"/>
  <c r="H113" i="6"/>
  <c r="H114" i="6"/>
  <c r="H115" i="6"/>
  <c r="H116" i="6"/>
  <c r="H117" i="6"/>
  <c r="H118" i="6"/>
  <c r="H119" i="6"/>
  <c r="H110" i="6"/>
  <c r="H109" i="6"/>
  <c r="H99" i="6"/>
  <c r="H100" i="6"/>
  <c r="H101" i="6"/>
  <c r="H102" i="6"/>
  <c r="H103" i="6"/>
  <c r="H104" i="6"/>
  <c r="H105" i="6"/>
  <c r="H106" i="6"/>
  <c r="H107" i="6"/>
  <c r="H108" i="6"/>
  <c r="H98" i="6"/>
  <c r="H97" i="6"/>
  <c r="H87" i="6"/>
  <c r="H88" i="6"/>
  <c r="H89" i="6"/>
  <c r="H90" i="6"/>
  <c r="H91" i="6"/>
  <c r="H92" i="6"/>
  <c r="H93" i="6"/>
  <c r="H94" i="6"/>
  <c r="H95" i="6"/>
  <c r="H96" i="6"/>
  <c r="H86" i="6"/>
  <c r="H85" i="6"/>
  <c r="H75" i="6"/>
  <c r="H77" i="6"/>
  <c r="H78" i="6"/>
  <c r="H79" i="6"/>
  <c r="H80" i="6"/>
  <c r="H81" i="6"/>
  <c r="H82" i="6"/>
  <c r="H83" i="6"/>
  <c r="H84" i="6"/>
  <c r="H74" i="6"/>
  <c r="I49" i="6"/>
  <c r="I37" i="6"/>
  <c r="I25" i="6"/>
  <c r="I13" i="6"/>
  <c r="H432" i="6" l="1"/>
  <c r="I432" i="6" s="1"/>
  <c r="H288" i="6"/>
  <c r="I288" i="6" s="1"/>
  <c r="H264" i="6"/>
  <c r="I264" i="6" s="1"/>
  <c r="H216" i="6"/>
  <c r="I216" i="6" s="1"/>
  <c r="H204" i="6"/>
  <c r="I204" i="6" s="1"/>
  <c r="H192" i="6"/>
  <c r="I192" i="6" s="1"/>
  <c r="H3" i="6"/>
  <c r="H4" i="6"/>
  <c r="H6" i="6"/>
  <c r="H7" i="6"/>
  <c r="H8" i="6"/>
  <c r="H9" i="6"/>
  <c r="H10" i="6"/>
  <c r="H12" i="6"/>
  <c r="H14" i="6"/>
  <c r="H15" i="6"/>
  <c r="H16" i="6"/>
  <c r="H17" i="6"/>
  <c r="H18" i="6"/>
  <c r="H19" i="6"/>
  <c r="H20" i="6"/>
  <c r="H21" i="6"/>
  <c r="H23" i="6"/>
  <c r="H24" i="6"/>
  <c r="H26" i="6"/>
  <c r="H27" i="6"/>
  <c r="H28" i="6"/>
  <c r="H37" i="6" s="1"/>
  <c r="H29" i="6"/>
  <c r="H30" i="6"/>
  <c r="H31" i="6"/>
  <c r="H32" i="6"/>
  <c r="H33" i="6"/>
  <c r="H34" i="6"/>
  <c r="H35" i="6"/>
  <c r="H36" i="6"/>
  <c r="H38" i="6"/>
  <c r="H39" i="6"/>
  <c r="H41" i="6"/>
  <c r="H42" i="6"/>
  <c r="H43" i="6"/>
  <c r="H45" i="6"/>
  <c r="H46" i="6"/>
  <c r="H47" i="6"/>
  <c r="H48" i="6"/>
  <c r="H51" i="6"/>
  <c r="H52" i="6"/>
  <c r="H53" i="6"/>
  <c r="H54" i="6"/>
  <c r="H55" i="6"/>
  <c r="H56" i="6"/>
  <c r="H57" i="6"/>
  <c r="H58" i="6"/>
  <c r="H60" i="6"/>
  <c r="H62" i="6"/>
  <c r="H63" i="6"/>
  <c r="H64" i="6"/>
  <c r="H65" i="6"/>
  <c r="H66" i="6"/>
  <c r="H67" i="6"/>
  <c r="H68" i="6"/>
  <c r="H69" i="6"/>
  <c r="H70" i="6"/>
  <c r="H71" i="6"/>
  <c r="H72" i="6"/>
  <c r="H2" i="6"/>
  <c r="I648" i="5"/>
  <c r="I636" i="5"/>
  <c r="I624" i="5"/>
  <c r="I612" i="5"/>
  <c r="I600" i="5"/>
  <c r="I588" i="5"/>
  <c r="I576" i="5"/>
  <c r="I564" i="5"/>
  <c r="I552" i="5"/>
  <c r="I540" i="5"/>
  <c r="I528" i="5"/>
  <c r="I516" i="5"/>
  <c r="I504" i="5"/>
  <c r="I492" i="5"/>
  <c r="I480" i="5"/>
  <c r="I468" i="5"/>
  <c r="I456" i="5"/>
  <c r="I444" i="5"/>
  <c r="I432" i="5"/>
  <c r="I420" i="5"/>
  <c r="I408" i="5"/>
  <c r="I396" i="5"/>
  <c r="I384" i="5"/>
  <c r="I372" i="5"/>
  <c r="I360" i="5"/>
  <c r="I348" i="5"/>
  <c r="I336" i="5"/>
  <c r="I324" i="5"/>
  <c r="I312" i="5"/>
  <c r="I300" i="5"/>
  <c r="I288" i="5"/>
  <c r="I276" i="5"/>
  <c r="I264" i="5"/>
  <c r="I252" i="5"/>
  <c r="I240" i="5"/>
  <c r="I229" i="5"/>
  <c r="I217" i="5"/>
  <c r="I205" i="5"/>
  <c r="I193" i="5"/>
  <c r="I181" i="5"/>
  <c r="I169" i="5"/>
  <c r="H648" i="5"/>
  <c r="H636" i="5"/>
  <c r="H624" i="5"/>
  <c r="H612" i="5"/>
  <c r="H600" i="5"/>
  <c r="H590" i="5"/>
  <c r="H591" i="5"/>
  <c r="H592" i="5"/>
  <c r="H593" i="5"/>
  <c r="H594" i="5"/>
  <c r="H595" i="5"/>
  <c r="H596" i="5"/>
  <c r="H597" i="5"/>
  <c r="H598" i="5"/>
  <c r="H599" i="5"/>
  <c r="H601" i="5"/>
  <c r="H602" i="5"/>
  <c r="H603" i="5"/>
  <c r="H604" i="5"/>
  <c r="H605" i="5"/>
  <c r="H606" i="5"/>
  <c r="H607" i="5"/>
  <c r="H608" i="5"/>
  <c r="H609" i="5"/>
  <c r="H610" i="5"/>
  <c r="H611" i="5"/>
  <c r="H613" i="5"/>
  <c r="H614" i="5"/>
  <c r="H615" i="5"/>
  <c r="H616" i="5"/>
  <c r="H617" i="5"/>
  <c r="H618" i="5"/>
  <c r="H619" i="5"/>
  <c r="H620" i="5"/>
  <c r="H622" i="5"/>
  <c r="H623" i="5"/>
  <c r="H625" i="5"/>
  <c r="H626" i="5"/>
  <c r="H627" i="5"/>
  <c r="H628" i="5"/>
  <c r="H629" i="5"/>
  <c r="H630" i="5"/>
  <c r="H631" i="5"/>
  <c r="H632" i="5"/>
  <c r="H633" i="5"/>
  <c r="H634" i="5"/>
  <c r="H635" i="5"/>
  <c r="H637" i="5"/>
  <c r="H638" i="5"/>
  <c r="H639" i="5"/>
  <c r="H640" i="5"/>
  <c r="H641" i="5"/>
  <c r="H642" i="5"/>
  <c r="H643" i="5"/>
  <c r="H644" i="5"/>
  <c r="H645" i="5"/>
  <c r="H646" i="5"/>
  <c r="H647" i="5"/>
  <c r="H589" i="5"/>
  <c r="H588" i="5"/>
  <c r="H578" i="5"/>
  <c r="H579" i="5"/>
  <c r="H580" i="5"/>
  <c r="H581" i="5"/>
  <c r="H582" i="5"/>
  <c r="H583" i="5"/>
  <c r="H584" i="5"/>
  <c r="H585" i="5"/>
  <c r="H586" i="5"/>
  <c r="H587" i="5"/>
  <c r="H577" i="5"/>
  <c r="H73" i="6" l="1"/>
  <c r="I73" i="6" s="1"/>
  <c r="H50" i="6"/>
  <c r="H61" i="6" s="1"/>
  <c r="I61" i="6" s="1"/>
  <c r="G44" i="6"/>
  <c r="H44" i="6" s="1"/>
  <c r="G40" i="6"/>
  <c r="H40" i="6" s="1"/>
  <c r="H49" i="6" s="1"/>
  <c r="G5" i="6"/>
  <c r="H5" i="6" s="1"/>
  <c r="H13" i="6" s="1"/>
  <c r="I157" i="5"/>
  <c r="I145" i="5"/>
  <c r="I133" i="5"/>
  <c r="I121" i="5"/>
  <c r="I109" i="5"/>
  <c r="I97" i="5"/>
  <c r="I85" i="5"/>
  <c r="I73" i="5"/>
  <c r="I61" i="5"/>
  <c r="I49" i="5"/>
  <c r="I37" i="5"/>
  <c r="H576" i="5"/>
  <c r="H566" i="5"/>
  <c r="H567" i="5"/>
  <c r="H568" i="5"/>
  <c r="H569" i="5"/>
  <c r="H570" i="5"/>
  <c r="H571" i="5"/>
  <c r="H572" i="5"/>
  <c r="H573" i="5"/>
  <c r="H574" i="5"/>
  <c r="H575" i="5"/>
  <c r="H565" i="5"/>
  <c r="H564" i="5"/>
  <c r="H554" i="5"/>
  <c r="H555" i="5"/>
  <c r="H556" i="5"/>
  <c r="H557" i="5"/>
  <c r="H558" i="5"/>
  <c r="H559" i="5"/>
  <c r="H560" i="5"/>
  <c r="H561" i="5"/>
  <c r="H562" i="5"/>
  <c r="H563" i="5"/>
  <c r="H553" i="5"/>
  <c r="H552" i="5"/>
  <c r="H542" i="5"/>
  <c r="H543" i="5"/>
  <c r="H544" i="5"/>
  <c r="H545" i="5"/>
  <c r="H546" i="5"/>
  <c r="H547" i="5"/>
  <c r="H548" i="5"/>
  <c r="H549" i="5"/>
  <c r="H550" i="5"/>
  <c r="H551" i="5"/>
  <c r="H541" i="5"/>
  <c r="H540" i="5"/>
  <c r="H530" i="5"/>
  <c r="H531" i="5"/>
  <c r="H532" i="5"/>
  <c r="H533" i="5"/>
  <c r="H534" i="5"/>
  <c r="H535" i="5"/>
  <c r="H536" i="5"/>
  <c r="H537" i="5"/>
  <c r="H538" i="5"/>
  <c r="H539" i="5"/>
  <c r="H529" i="5"/>
  <c r="H528" i="5"/>
  <c r="H518" i="5"/>
  <c r="H519" i="5"/>
  <c r="H520" i="5"/>
  <c r="H521" i="5"/>
  <c r="H522" i="5"/>
  <c r="H523" i="5"/>
  <c r="H524" i="5"/>
  <c r="H525" i="5"/>
  <c r="H526" i="5"/>
  <c r="H527" i="5"/>
  <c r="H517" i="5"/>
  <c r="H516" i="5"/>
  <c r="H506" i="5"/>
  <c r="H507" i="5"/>
  <c r="H508" i="5"/>
  <c r="H509" i="5"/>
  <c r="H510" i="5"/>
  <c r="H511" i="5"/>
  <c r="H512" i="5"/>
  <c r="H513" i="5"/>
  <c r="H514" i="5"/>
  <c r="H515" i="5"/>
  <c r="H505" i="5"/>
  <c r="H504" i="5"/>
  <c r="H492" i="5"/>
  <c r="H456" i="5"/>
  <c r="H434" i="5"/>
  <c r="H435" i="5"/>
  <c r="H436" i="5"/>
  <c r="H437" i="5"/>
  <c r="H438" i="5"/>
  <c r="H439" i="5"/>
  <c r="H440" i="5"/>
  <c r="H441" i="5"/>
  <c r="H442" i="5"/>
  <c r="H443" i="5"/>
  <c r="H444" i="5"/>
  <c r="H447" i="5"/>
  <c r="H448" i="5"/>
  <c r="H449" i="5"/>
  <c r="H450" i="5"/>
  <c r="H451" i="5"/>
  <c r="H452" i="5"/>
  <c r="H453" i="5"/>
  <c r="H454" i="5"/>
  <c r="H455" i="5"/>
  <c r="H457" i="5"/>
  <c r="H458" i="5"/>
  <c r="H459" i="5"/>
  <c r="H460" i="5"/>
  <c r="H461" i="5"/>
  <c r="H462" i="5"/>
  <c r="H463" i="5"/>
  <c r="H464" i="5"/>
  <c r="H465" i="5"/>
  <c r="H466" i="5"/>
  <c r="H468" i="5"/>
  <c r="H470" i="5"/>
  <c r="H471" i="5"/>
  <c r="H472" i="5"/>
  <c r="H473" i="5"/>
  <c r="H474" i="5"/>
  <c r="H475" i="5"/>
  <c r="H476" i="5"/>
  <c r="H477" i="5"/>
  <c r="H478" i="5"/>
  <c r="H479" i="5"/>
  <c r="H480" i="5"/>
  <c r="H481" i="5"/>
  <c r="H482" i="5"/>
  <c r="H483" i="5"/>
  <c r="H484" i="5"/>
  <c r="H485" i="5"/>
  <c r="H486" i="5"/>
  <c r="H487" i="5"/>
  <c r="H488" i="5"/>
  <c r="H489" i="5"/>
  <c r="H490" i="5"/>
  <c r="H491" i="5"/>
  <c r="H493" i="5"/>
  <c r="H494" i="5"/>
  <c r="H495" i="5"/>
  <c r="H496" i="5"/>
  <c r="H497" i="5"/>
  <c r="H498" i="5"/>
  <c r="H499" i="5"/>
  <c r="H500" i="5"/>
  <c r="H501" i="5"/>
  <c r="H502" i="5"/>
  <c r="H503" i="5"/>
  <c r="H433" i="5"/>
  <c r="I25" i="5"/>
  <c r="I13" i="5"/>
  <c r="I648" i="4"/>
  <c r="I636" i="4"/>
  <c r="I624" i="4"/>
  <c r="I612" i="4"/>
  <c r="I600" i="4"/>
  <c r="I588" i="4"/>
  <c r="H432" i="5" l="1"/>
  <c r="H422" i="5"/>
  <c r="H423" i="5"/>
  <c r="H424" i="5"/>
  <c r="H425" i="5"/>
  <c r="H426" i="5"/>
  <c r="H427" i="5"/>
  <c r="H428" i="5"/>
  <c r="H429" i="5"/>
  <c r="H430" i="5"/>
  <c r="H431" i="5"/>
  <c r="H421" i="5"/>
  <c r="H410" i="5"/>
  <c r="H411" i="5"/>
  <c r="H420" i="5"/>
  <c r="H413" i="5"/>
  <c r="H414" i="5"/>
  <c r="H415" i="5"/>
  <c r="H416" i="5"/>
  <c r="H417" i="5"/>
  <c r="H418" i="5"/>
  <c r="H419" i="5"/>
  <c r="H409" i="5"/>
  <c r="H398" i="5"/>
  <c r="H399" i="5"/>
  <c r="H408" i="5"/>
  <c r="H401" i="5"/>
  <c r="H402" i="5"/>
  <c r="H403" i="5"/>
  <c r="H404" i="5"/>
  <c r="H405" i="5"/>
  <c r="H406" i="5"/>
  <c r="H407" i="5"/>
  <c r="H397" i="5"/>
  <c r="H396" i="5"/>
  <c r="H386" i="5"/>
  <c r="H387" i="5"/>
  <c r="H388" i="5"/>
  <c r="H389" i="5"/>
  <c r="H390" i="5"/>
  <c r="H391" i="5"/>
  <c r="H392" i="5"/>
  <c r="H393" i="5"/>
  <c r="H394" i="5"/>
  <c r="H395" i="5"/>
  <c r="H385" i="5"/>
  <c r="H384" i="5"/>
  <c r="H374" i="5"/>
  <c r="H375" i="5"/>
  <c r="H376" i="5"/>
  <c r="H377" i="5"/>
  <c r="H378" i="5"/>
  <c r="H379" i="5"/>
  <c r="H380" i="5"/>
  <c r="H381" i="5"/>
  <c r="H382" i="5"/>
  <c r="H383" i="5"/>
  <c r="H373" i="5"/>
  <c r="H372" i="5"/>
  <c r="H362" i="5"/>
  <c r="H363" i="5"/>
  <c r="H364" i="5"/>
  <c r="H365" i="5"/>
  <c r="H366" i="5"/>
  <c r="H367" i="5"/>
  <c r="H368" i="5"/>
  <c r="H369" i="5"/>
  <c r="H370" i="5"/>
  <c r="H371" i="5"/>
  <c r="H361" i="5"/>
  <c r="H360" i="5"/>
  <c r="H348" i="5"/>
  <c r="H336" i="5"/>
  <c r="H324" i="5"/>
  <c r="H312" i="5"/>
  <c r="H300" i="5"/>
  <c r="H290" i="5"/>
  <c r="H291" i="5"/>
  <c r="H292" i="5"/>
  <c r="H293" i="5"/>
  <c r="H294" i="5"/>
  <c r="H295" i="5"/>
  <c r="H296" i="5"/>
  <c r="H297" i="5"/>
  <c r="H298" i="5"/>
  <c r="H299" i="5"/>
  <c r="H301" i="5"/>
  <c r="H302" i="5"/>
  <c r="H303" i="5"/>
  <c r="H304" i="5"/>
  <c r="H305" i="5"/>
  <c r="H306" i="5"/>
  <c r="H307" i="5"/>
  <c r="H308" i="5"/>
  <c r="H309" i="5"/>
  <c r="H310" i="5"/>
  <c r="H311" i="5"/>
  <c r="H313" i="5"/>
  <c r="H314" i="5"/>
  <c r="H315" i="5"/>
  <c r="H316" i="5"/>
  <c r="H317" i="5"/>
  <c r="H318" i="5"/>
  <c r="H319" i="5"/>
  <c r="H320" i="5"/>
  <c r="H321" i="5"/>
  <c r="H322" i="5"/>
  <c r="H323" i="5"/>
  <c r="H325" i="5"/>
  <c r="H326" i="5"/>
  <c r="H327" i="5"/>
  <c r="H328" i="5"/>
  <c r="H329" i="5"/>
  <c r="H330" i="5"/>
  <c r="H331" i="5"/>
  <c r="H332" i="5"/>
  <c r="H333" i="5"/>
  <c r="H334" i="5"/>
  <c r="H335" i="5"/>
  <c r="H337" i="5"/>
  <c r="H338" i="5"/>
  <c r="H340" i="5"/>
  <c r="H341" i="5"/>
  <c r="H342" i="5"/>
  <c r="H343" i="5"/>
  <c r="H344" i="5"/>
  <c r="H345" i="5"/>
  <c r="H346" i="5"/>
  <c r="H347" i="5"/>
  <c r="H349" i="5"/>
  <c r="H350" i="5"/>
  <c r="H351" i="5"/>
  <c r="H352" i="5"/>
  <c r="H353" i="5"/>
  <c r="H354" i="5"/>
  <c r="H355" i="5"/>
  <c r="H356" i="5"/>
  <c r="H357" i="5"/>
  <c r="H358" i="5"/>
  <c r="H359" i="5"/>
  <c r="H289" i="5"/>
  <c r="H288" i="5"/>
  <c r="H278" i="5"/>
  <c r="H279" i="5"/>
  <c r="H280" i="5"/>
  <c r="H281" i="5"/>
  <c r="H282" i="5"/>
  <c r="H283" i="5"/>
  <c r="H284" i="5"/>
  <c r="H285" i="5"/>
  <c r="H286" i="5"/>
  <c r="H287" i="5"/>
  <c r="H277" i="5"/>
  <c r="H276" i="5"/>
  <c r="H266" i="5"/>
  <c r="H267" i="5"/>
  <c r="H268" i="5"/>
  <c r="H269" i="5"/>
  <c r="H270" i="5"/>
  <c r="H271" i="5"/>
  <c r="H272" i="5"/>
  <c r="H273" i="5"/>
  <c r="H274" i="5"/>
  <c r="H275" i="5"/>
  <c r="H265" i="5"/>
  <c r="H264" i="5"/>
  <c r="H252" i="5"/>
  <c r="H242" i="5"/>
  <c r="H243" i="5"/>
  <c r="H244" i="5"/>
  <c r="H245" i="5"/>
  <c r="H246" i="5"/>
  <c r="H247" i="5"/>
  <c r="H248" i="5"/>
  <c r="H249" i="5"/>
  <c r="H250" i="5"/>
  <c r="H251" i="5"/>
  <c r="H253" i="5"/>
  <c r="H254" i="5"/>
  <c r="H255" i="5"/>
  <c r="H256" i="5"/>
  <c r="H257" i="5"/>
  <c r="H258" i="5"/>
  <c r="H259" i="5"/>
  <c r="H260" i="5"/>
  <c r="H261" i="5"/>
  <c r="H262" i="5"/>
  <c r="H263" i="5"/>
  <c r="H241" i="5"/>
  <c r="H240" i="5"/>
  <c r="H231" i="5"/>
  <c r="H232" i="5"/>
  <c r="H233" i="5"/>
  <c r="H234" i="5"/>
  <c r="H235" i="5"/>
  <c r="H236" i="5"/>
  <c r="H237" i="5"/>
  <c r="H238" i="5"/>
  <c r="H239" i="5"/>
  <c r="H230" i="5"/>
  <c r="H229" i="5"/>
  <c r="H219" i="5"/>
  <c r="H220" i="5"/>
  <c r="H221" i="5"/>
  <c r="H222" i="5"/>
  <c r="H223" i="5"/>
  <c r="H224" i="5"/>
  <c r="H225" i="5"/>
  <c r="H226" i="5"/>
  <c r="H227" i="5"/>
  <c r="H228" i="5"/>
  <c r="H218" i="5"/>
  <c r="H217" i="5"/>
  <c r="H205" i="5"/>
  <c r="H193" i="5"/>
  <c r="H181" i="5"/>
  <c r="H169" i="5"/>
  <c r="H194" i="5"/>
  <c r="H147" i="5"/>
  <c r="H148" i="5"/>
  <c r="H149" i="5"/>
  <c r="H150" i="5"/>
  <c r="H151" i="5"/>
  <c r="H152" i="5"/>
  <c r="H153" i="5"/>
  <c r="H154" i="5"/>
  <c r="H155" i="5"/>
  <c r="H156" i="5"/>
  <c r="H157" i="5"/>
  <c r="H158" i="5"/>
  <c r="H159" i="5"/>
  <c r="H160" i="5"/>
  <c r="H161" i="5"/>
  <c r="H162" i="5"/>
  <c r="H163" i="5"/>
  <c r="H164" i="5"/>
  <c r="H165" i="5"/>
  <c r="H166" i="5"/>
  <c r="H167" i="5"/>
  <c r="H168" i="5"/>
  <c r="H170" i="5"/>
  <c r="H171" i="5"/>
  <c r="H172" i="5"/>
  <c r="H173" i="5"/>
  <c r="H174" i="5"/>
  <c r="H175" i="5"/>
  <c r="H176" i="5"/>
  <c r="H177" i="5"/>
  <c r="H178" i="5"/>
  <c r="H179" i="5"/>
  <c r="H180" i="5"/>
  <c r="H182" i="5"/>
  <c r="H183" i="5"/>
  <c r="H184" i="5"/>
  <c r="H185" i="5"/>
  <c r="H186" i="5"/>
  <c r="H187" i="5"/>
  <c r="H188" i="5"/>
  <c r="H189" i="5"/>
  <c r="H190" i="5"/>
  <c r="H191" i="5"/>
  <c r="H192" i="5"/>
  <c r="H195" i="5"/>
  <c r="H196" i="5"/>
  <c r="H197" i="5"/>
  <c r="H198" i="5"/>
  <c r="H199" i="5"/>
  <c r="H200" i="5"/>
  <c r="H201" i="5"/>
  <c r="H202" i="5"/>
  <c r="H203" i="5"/>
  <c r="H204" i="5"/>
  <c r="H206" i="5"/>
  <c r="H207" i="5"/>
  <c r="H208" i="5"/>
  <c r="H209" i="5"/>
  <c r="H210" i="5"/>
  <c r="H211" i="5"/>
  <c r="H212" i="5"/>
  <c r="H213" i="5"/>
  <c r="H214" i="5"/>
  <c r="H215" i="5"/>
  <c r="H216" i="5"/>
  <c r="H146" i="5"/>
  <c r="H133" i="5"/>
  <c r="H121" i="5"/>
  <c r="H109" i="5"/>
  <c r="H97" i="5"/>
  <c r="H75" i="5"/>
  <c r="H76" i="5"/>
  <c r="H77" i="5"/>
  <c r="H78" i="5"/>
  <c r="H79" i="5"/>
  <c r="H80" i="5"/>
  <c r="H81" i="5"/>
  <c r="H82" i="5"/>
  <c r="H83" i="5"/>
  <c r="H84" i="5"/>
  <c r="H85" i="5"/>
  <c r="H86" i="5"/>
  <c r="H87" i="5"/>
  <c r="H88" i="5"/>
  <c r="H89" i="5"/>
  <c r="H90" i="5"/>
  <c r="H91" i="5"/>
  <c r="H92" i="5"/>
  <c r="H93" i="5"/>
  <c r="H94" i="5"/>
  <c r="H95" i="5"/>
  <c r="H96" i="5"/>
  <c r="H98" i="5"/>
  <c r="H99" i="5"/>
  <c r="H100" i="5"/>
  <c r="H101" i="5"/>
  <c r="H102" i="5"/>
  <c r="H103" i="5"/>
  <c r="H104" i="5"/>
  <c r="H105" i="5"/>
  <c r="H106" i="5"/>
  <c r="H107" i="5"/>
  <c r="H108" i="5"/>
  <c r="H110" i="5"/>
  <c r="H111" i="5"/>
  <c r="H112" i="5"/>
  <c r="H113" i="5"/>
  <c r="H114" i="5"/>
  <c r="H115" i="5"/>
  <c r="H116" i="5"/>
  <c r="H117" i="5"/>
  <c r="H118" i="5"/>
  <c r="H119" i="5"/>
  <c r="H120" i="5"/>
  <c r="H122" i="5"/>
  <c r="H123" i="5"/>
  <c r="H124" i="5"/>
  <c r="H125" i="5"/>
  <c r="H126" i="5"/>
  <c r="H127" i="5"/>
  <c r="H128" i="5"/>
  <c r="H129" i="5"/>
  <c r="H130" i="5"/>
  <c r="H131" i="5"/>
  <c r="H132" i="5"/>
  <c r="H134" i="5"/>
  <c r="H135" i="5"/>
  <c r="H136" i="5"/>
  <c r="H137" i="5"/>
  <c r="H138" i="5"/>
  <c r="H139" i="5"/>
  <c r="H140" i="5"/>
  <c r="H141" i="5"/>
  <c r="H142" i="5"/>
  <c r="H143" i="5"/>
  <c r="H144" i="5"/>
  <c r="H74" i="5"/>
  <c r="H73" i="5"/>
  <c r="H61" i="5"/>
  <c r="H37"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8" i="5"/>
  <c r="H39" i="5"/>
  <c r="H40" i="5"/>
  <c r="H41" i="5"/>
  <c r="H42" i="5"/>
  <c r="H43" i="5"/>
  <c r="H44" i="5"/>
  <c r="H45" i="5"/>
  <c r="H46" i="5"/>
  <c r="H47" i="5"/>
  <c r="H48" i="5"/>
  <c r="H49" i="5"/>
  <c r="H50" i="5"/>
  <c r="H51" i="5"/>
  <c r="H52" i="5"/>
  <c r="H53" i="5"/>
  <c r="H54" i="5"/>
  <c r="H55" i="5"/>
  <c r="H56" i="5"/>
  <c r="H57" i="5"/>
  <c r="H58" i="5"/>
  <c r="H59" i="5"/>
  <c r="H60" i="5"/>
  <c r="H62" i="5"/>
  <c r="H63" i="5"/>
  <c r="H64" i="5"/>
  <c r="H65" i="5"/>
  <c r="H66" i="5"/>
  <c r="H67" i="5"/>
  <c r="H68" i="5"/>
  <c r="H69" i="5"/>
  <c r="H70" i="5"/>
  <c r="H71" i="5"/>
  <c r="H72" i="5"/>
  <c r="H2" i="5"/>
  <c r="H648" i="4"/>
  <c r="H638" i="4"/>
  <c r="H639" i="4"/>
  <c r="H640" i="4"/>
  <c r="H641" i="4"/>
  <c r="H642" i="4"/>
  <c r="H643" i="4"/>
  <c r="H644" i="4"/>
  <c r="H645" i="4"/>
  <c r="H646" i="4"/>
  <c r="H647" i="4"/>
  <c r="H637" i="4"/>
  <c r="H636" i="4"/>
  <c r="H626" i="4"/>
  <c r="H627" i="4"/>
  <c r="H628" i="4"/>
  <c r="H629" i="4"/>
  <c r="H630" i="4"/>
  <c r="H631" i="4"/>
  <c r="H632" i="4"/>
  <c r="H633" i="4"/>
  <c r="H634" i="4"/>
  <c r="H635" i="4"/>
  <c r="H625" i="4"/>
  <c r="H624" i="4"/>
  <c r="H615" i="4"/>
  <c r="H616" i="4"/>
  <c r="H617" i="4"/>
  <c r="H618" i="4"/>
  <c r="H619" i="4"/>
  <c r="H620" i="4"/>
  <c r="H621" i="4"/>
  <c r="H622" i="4"/>
  <c r="H623" i="4"/>
  <c r="H614" i="4"/>
  <c r="H612" i="4"/>
  <c r="H602" i="4"/>
  <c r="H603" i="4"/>
  <c r="H604" i="4"/>
  <c r="H605" i="4"/>
  <c r="H606" i="4"/>
  <c r="H607" i="4"/>
  <c r="H608" i="4"/>
  <c r="H609" i="4"/>
  <c r="H610" i="4"/>
  <c r="H611" i="4"/>
  <c r="H601" i="4"/>
  <c r="H600" i="4"/>
  <c r="H590" i="4"/>
  <c r="H591" i="4"/>
  <c r="H593" i="4"/>
  <c r="H594" i="4"/>
  <c r="H595" i="4"/>
  <c r="H596" i="4"/>
  <c r="H599" i="4"/>
  <c r="H589" i="4"/>
  <c r="H588" i="4"/>
  <c r="H579" i="4"/>
  <c r="H581" i="4"/>
  <c r="H582" i="4"/>
  <c r="H583" i="4"/>
  <c r="H584" i="4"/>
  <c r="H585" i="4"/>
  <c r="H586" i="4"/>
  <c r="H587" i="4"/>
  <c r="H577" i="4"/>
  <c r="H145" i="5" l="1"/>
  <c r="I576" i="4"/>
  <c r="I564" i="4"/>
  <c r="I552" i="4"/>
  <c r="I540" i="4"/>
  <c r="I528" i="4"/>
  <c r="I516" i="4"/>
  <c r="I504" i="4"/>
  <c r="I492" i="4"/>
  <c r="I480" i="4"/>
  <c r="I468" i="4"/>
  <c r="I456" i="4"/>
  <c r="I444" i="4"/>
  <c r="I432" i="4"/>
  <c r="I420" i="4"/>
  <c r="I408" i="4"/>
  <c r="I396" i="4"/>
  <c r="I384" i="4"/>
  <c r="I372" i="4"/>
  <c r="H576" i="4"/>
  <c r="H564" i="4"/>
  <c r="H552" i="4"/>
  <c r="H540" i="4"/>
  <c r="H528" i="4"/>
  <c r="H516" i="4"/>
  <c r="H504" i="4"/>
  <c r="H492" i="4"/>
  <c r="H480" i="4"/>
  <c r="H468" i="4"/>
  <c r="H456" i="4"/>
  <c r="H444" i="4"/>
  <c r="H432" i="4"/>
  <c r="H420" i="4"/>
  <c r="H408" i="4"/>
  <c r="H396" i="4"/>
  <c r="H384" i="4"/>
  <c r="H372" i="4"/>
  <c r="H362" i="4"/>
  <c r="H363" i="4"/>
  <c r="H364" i="4"/>
  <c r="H365" i="4"/>
  <c r="H366" i="4"/>
  <c r="H367" i="4"/>
  <c r="H368" i="4"/>
  <c r="H369" i="4"/>
  <c r="H370" i="4"/>
  <c r="H371" i="4"/>
  <c r="H373" i="4"/>
  <c r="H374" i="4"/>
  <c r="H375" i="4"/>
  <c r="H376" i="4"/>
  <c r="H377" i="4"/>
  <c r="H378" i="4"/>
  <c r="H379" i="4"/>
  <c r="H380" i="4"/>
  <c r="H381" i="4"/>
  <c r="H382" i="4"/>
  <c r="H383" i="4"/>
  <c r="H385" i="4"/>
  <c r="H386" i="4"/>
  <c r="H387" i="4"/>
  <c r="H388" i="4"/>
  <c r="H389" i="4"/>
  <c r="H390" i="4"/>
  <c r="H391" i="4"/>
  <c r="H392" i="4"/>
  <c r="H393" i="4"/>
  <c r="H394" i="4"/>
  <c r="H395" i="4"/>
  <c r="H397" i="4"/>
  <c r="H398" i="4"/>
  <c r="H399" i="4"/>
  <c r="H400" i="4"/>
  <c r="H401" i="4"/>
  <c r="H402" i="4"/>
  <c r="H403" i="4"/>
  <c r="H404" i="4"/>
  <c r="H405" i="4"/>
  <c r="H406" i="4"/>
  <c r="H407" i="4"/>
  <c r="H409" i="4"/>
  <c r="H410" i="4"/>
  <c r="H411" i="4"/>
  <c r="H412" i="4"/>
  <c r="H413" i="4"/>
  <c r="H414" i="4"/>
  <c r="H415" i="4"/>
  <c r="H416" i="4"/>
  <c r="H417" i="4"/>
  <c r="H418" i="4"/>
  <c r="H419" i="4"/>
  <c r="H421" i="4"/>
  <c r="H422" i="4"/>
  <c r="H423" i="4"/>
  <c r="H424" i="4"/>
  <c r="H425" i="4"/>
  <c r="H426" i="4"/>
  <c r="H427" i="4"/>
  <c r="H428" i="4"/>
  <c r="H429" i="4"/>
  <c r="H430" i="4"/>
  <c r="H431" i="4"/>
  <c r="H433" i="4"/>
  <c r="H434" i="4"/>
  <c r="H435" i="4"/>
  <c r="H436" i="4"/>
  <c r="H437" i="4"/>
  <c r="H438" i="4"/>
  <c r="H439" i="4"/>
  <c r="H440" i="4"/>
  <c r="H441" i="4"/>
  <c r="H442" i="4"/>
  <c r="H443" i="4"/>
  <c r="H445" i="4"/>
  <c r="H446" i="4"/>
  <c r="H447" i="4"/>
  <c r="H448" i="4"/>
  <c r="H449" i="4"/>
  <c r="H451" i="4"/>
  <c r="H452" i="4"/>
  <c r="H453" i="4"/>
  <c r="H454" i="4"/>
  <c r="H455" i="4"/>
  <c r="H457" i="4"/>
  <c r="H459" i="4"/>
  <c r="H460" i="4"/>
  <c r="H461" i="4"/>
  <c r="H463" i="4"/>
  <c r="H464" i="4"/>
  <c r="H465" i="4"/>
  <c r="H466" i="4"/>
  <c r="H467" i="4"/>
  <c r="H471" i="4"/>
  <c r="H472" i="4"/>
  <c r="H473" i="4"/>
  <c r="H475" i="4"/>
  <c r="H476" i="4"/>
  <c r="H477" i="4"/>
  <c r="H478" i="4"/>
  <c r="H479" i="4"/>
  <c r="H481" i="4"/>
  <c r="H483" i="4"/>
  <c r="H484" i="4"/>
  <c r="H485" i="4"/>
  <c r="H486" i="4"/>
  <c r="H487" i="4"/>
  <c r="H488" i="4"/>
  <c r="H489" i="4"/>
  <c r="H490" i="4"/>
  <c r="H491" i="4"/>
  <c r="H493" i="4"/>
  <c r="H495" i="4"/>
  <c r="H496" i="4"/>
  <c r="H497" i="4"/>
  <c r="H498" i="4"/>
  <c r="H499" i="4"/>
  <c r="H500" i="4"/>
  <c r="H501" i="4"/>
  <c r="H502" i="4"/>
  <c r="H503" i="4"/>
  <c r="H505" i="4"/>
  <c r="H506" i="4"/>
  <c r="H507" i="4"/>
  <c r="H508" i="4"/>
  <c r="H509" i="4"/>
  <c r="H510" i="4"/>
  <c r="H511" i="4"/>
  <c r="H512" i="4"/>
  <c r="H513" i="4"/>
  <c r="H514" i="4"/>
  <c r="H515" i="4"/>
  <c r="H517" i="4"/>
  <c r="H518" i="4"/>
  <c r="H519" i="4"/>
  <c r="H520" i="4"/>
  <c r="H521" i="4"/>
  <c r="H522" i="4"/>
  <c r="H523" i="4"/>
  <c r="H524" i="4"/>
  <c r="H525" i="4"/>
  <c r="H526" i="4"/>
  <c r="H529" i="4"/>
  <c r="H530" i="4"/>
  <c r="H531" i="4"/>
  <c r="H532" i="4"/>
  <c r="H533" i="4"/>
  <c r="H535" i="4"/>
  <c r="H536" i="4"/>
  <c r="H537" i="4"/>
  <c r="H538" i="4"/>
  <c r="H539" i="4"/>
  <c r="H541" i="4"/>
  <c r="H542" i="4"/>
  <c r="H543" i="4"/>
  <c r="H544" i="4"/>
  <c r="H545" i="4"/>
  <c r="H546" i="4"/>
  <c r="H547" i="4"/>
  <c r="H548" i="4"/>
  <c r="H549" i="4"/>
  <c r="H550" i="4"/>
  <c r="H551" i="4"/>
  <c r="H553" i="4"/>
  <c r="H554" i="4"/>
  <c r="H555" i="4"/>
  <c r="H556" i="4"/>
  <c r="H557" i="4"/>
  <c r="H558" i="4"/>
  <c r="H559" i="4"/>
  <c r="H560" i="4"/>
  <c r="H561" i="4"/>
  <c r="H562" i="4"/>
  <c r="H563" i="4"/>
  <c r="H565" i="4"/>
  <c r="H566" i="4"/>
  <c r="H567" i="4"/>
  <c r="H568" i="4"/>
  <c r="H569" i="4"/>
  <c r="H570" i="4"/>
  <c r="H571" i="4"/>
  <c r="H572" i="4"/>
  <c r="H573" i="4"/>
  <c r="H574" i="4"/>
  <c r="H575" i="4"/>
  <c r="H361" i="4"/>
  <c r="I348" i="4" l="1"/>
  <c r="I300" i="4"/>
  <c r="H360" i="4"/>
  <c r="H348" i="4"/>
  <c r="H300" i="4"/>
  <c r="H301" i="4"/>
  <c r="H302" i="4"/>
  <c r="H303" i="4"/>
  <c r="H304" i="4"/>
  <c r="H312" i="4"/>
  <c r="H306" i="4"/>
  <c r="H307" i="4"/>
  <c r="H308" i="4"/>
  <c r="H309" i="4"/>
  <c r="H310" i="4"/>
  <c r="H311" i="4"/>
  <c r="H313" i="4"/>
  <c r="H314" i="4"/>
  <c r="H324" i="4"/>
  <c r="I324" i="4" s="1"/>
  <c r="H316" i="4"/>
  <c r="H317" i="4"/>
  <c r="H318" i="4"/>
  <c r="H319" i="4"/>
  <c r="H320" i="4"/>
  <c r="H321" i="4"/>
  <c r="H322" i="4"/>
  <c r="H323" i="4"/>
  <c r="H325" i="4"/>
  <c r="H326" i="4"/>
  <c r="H327" i="4"/>
  <c r="H329" i="4"/>
  <c r="H330" i="4"/>
  <c r="H331" i="4"/>
  <c r="H332" i="4"/>
  <c r="H336" i="4"/>
  <c r="I336" i="4" s="1"/>
  <c r="H334" i="4"/>
  <c r="H335" i="4"/>
  <c r="H337" i="4"/>
  <c r="H338" i="4"/>
  <c r="H339" i="4"/>
  <c r="H340" i="4"/>
  <c r="H341" i="4"/>
  <c r="H342" i="4"/>
  <c r="H343" i="4"/>
  <c r="H344" i="4"/>
  <c r="H345" i="4"/>
  <c r="H346" i="4"/>
  <c r="H347" i="4"/>
  <c r="H349" i="4"/>
  <c r="H353" i="4"/>
  <c r="H354" i="4"/>
  <c r="H355" i="4"/>
  <c r="H356" i="4"/>
  <c r="H357" i="4"/>
  <c r="H358" i="4"/>
  <c r="H359" i="4"/>
  <c r="H290" i="4"/>
  <c r="H291" i="4"/>
  <c r="H292" i="4"/>
  <c r="H293" i="4"/>
  <c r="H294" i="4"/>
  <c r="H295" i="4"/>
  <c r="H296" i="4"/>
  <c r="H297" i="4"/>
  <c r="H298" i="4"/>
  <c r="H299" i="4"/>
  <c r="H289" i="4"/>
  <c r="I288" i="4"/>
  <c r="I276" i="4"/>
  <c r="I264" i="4"/>
  <c r="I252" i="4"/>
  <c r="I228" i="4"/>
  <c r="I240" i="4"/>
  <c r="I180" i="4"/>
  <c r="I168" i="4"/>
  <c r="I156" i="4"/>
  <c r="I121" i="4"/>
  <c r="I109" i="4"/>
  <c r="I97" i="4"/>
  <c r="I85" i="4"/>
  <c r="I49" i="4"/>
  <c r="I37" i="4"/>
  <c r="I25" i="4"/>
  <c r="I13" i="4"/>
  <c r="H288" i="4"/>
  <c r="H276" i="4"/>
  <c r="H264" i="4"/>
  <c r="H252" i="4"/>
  <c r="H240" i="4"/>
  <c r="H228" i="4"/>
  <c r="H218" i="4"/>
  <c r="H219" i="4"/>
  <c r="H220" i="4"/>
  <c r="H221" i="4"/>
  <c r="H222" i="4"/>
  <c r="H223" i="4"/>
  <c r="H224" i="4"/>
  <c r="H225" i="4"/>
  <c r="H226" i="4"/>
  <c r="H227" i="4"/>
  <c r="H229" i="4"/>
  <c r="H230" i="4"/>
  <c r="H231" i="4"/>
  <c r="H232" i="4"/>
  <c r="H233" i="4"/>
  <c r="H234" i="4"/>
  <c r="H235" i="4"/>
  <c r="H236" i="4"/>
  <c r="H237" i="4"/>
  <c r="H238" i="4"/>
  <c r="H239" i="4"/>
  <c r="H241" i="4"/>
  <c r="H242" i="4"/>
  <c r="H243" i="4"/>
  <c r="H244" i="4"/>
  <c r="H245" i="4"/>
  <c r="H246" i="4"/>
  <c r="H247" i="4"/>
  <c r="H248" i="4"/>
  <c r="H249" i="4"/>
  <c r="H250" i="4"/>
  <c r="H251" i="4"/>
  <c r="H253" i="4"/>
  <c r="H254" i="4"/>
  <c r="H255" i="4"/>
  <c r="H256" i="4"/>
  <c r="H257" i="4"/>
  <c r="H258" i="4"/>
  <c r="H259" i="4"/>
  <c r="H260" i="4"/>
  <c r="H261" i="4"/>
  <c r="H262" i="4"/>
  <c r="H263" i="4"/>
  <c r="H265" i="4"/>
  <c r="H266" i="4"/>
  <c r="H267" i="4"/>
  <c r="H268" i="4"/>
  <c r="H269" i="4"/>
  <c r="H270" i="4"/>
  <c r="H271" i="4"/>
  <c r="H272" i="4"/>
  <c r="H273" i="4"/>
  <c r="H274" i="4"/>
  <c r="H275" i="4"/>
  <c r="H277" i="4"/>
  <c r="H278" i="4"/>
  <c r="H279" i="4"/>
  <c r="H280" i="4"/>
  <c r="H281" i="4"/>
  <c r="H282" i="4"/>
  <c r="H283" i="4"/>
  <c r="H284" i="4"/>
  <c r="H285" i="4"/>
  <c r="H286" i="4"/>
  <c r="H287" i="4"/>
  <c r="H217" i="4"/>
  <c r="H180" i="4"/>
  <c r="H168" i="4"/>
  <c r="H158" i="4"/>
  <c r="H159" i="4"/>
  <c r="H160" i="4"/>
  <c r="H161" i="4"/>
  <c r="H162" i="4"/>
  <c r="H163" i="4"/>
  <c r="H164" i="4"/>
  <c r="H165" i="4"/>
  <c r="H166" i="4"/>
  <c r="H167" i="4"/>
  <c r="H169" i="4"/>
  <c r="H170" i="4"/>
  <c r="H171" i="4"/>
  <c r="H172" i="4"/>
  <c r="H173" i="4"/>
  <c r="H174" i="4"/>
  <c r="H175" i="4"/>
  <c r="H176" i="4"/>
  <c r="H177" i="4"/>
  <c r="H178" i="4"/>
  <c r="H179" i="4"/>
  <c r="H181" i="4"/>
  <c r="H182" i="4"/>
  <c r="H183" i="4"/>
  <c r="H184" i="4"/>
  <c r="H192" i="4" s="1"/>
  <c r="I192" i="4" s="1"/>
  <c r="H185" i="4"/>
  <c r="H186" i="4"/>
  <c r="H187" i="4"/>
  <c r="H188" i="4"/>
  <c r="H189" i="4"/>
  <c r="H190" i="4"/>
  <c r="H191" i="4"/>
  <c r="H193" i="4"/>
  <c r="H194" i="4"/>
  <c r="H195" i="4"/>
  <c r="H196" i="4"/>
  <c r="H197" i="4"/>
  <c r="H198" i="4"/>
  <c r="H199" i="4"/>
  <c r="H200" i="4"/>
  <c r="H201" i="4"/>
  <c r="H202" i="4"/>
  <c r="H203" i="4"/>
  <c r="H205" i="4"/>
  <c r="H206" i="4"/>
  <c r="H207" i="4"/>
  <c r="H208" i="4"/>
  <c r="H209" i="4"/>
  <c r="H210" i="4"/>
  <c r="H211" i="4"/>
  <c r="H212" i="4"/>
  <c r="H213" i="4"/>
  <c r="H214" i="4"/>
  <c r="H215" i="4"/>
  <c r="H157" i="4"/>
  <c r="H156" i="4"/>
  <c r="H148" i="4"/>
  <c r="H149" i="4"/>
  <c r="H150" i="4"/>
  <c r="H151" i="4"/>
  <c r="H152" i="4"/>
  <c r="H153" i="4"/>
  <c r="H154" i="4"/>
  <c r="H155" i="4"/>
  <c r="H147" i="4"/>
  <c r="H121" i="4"/>
  <c r="H109" i="4"/>
  <c r="H99" i="4"/>
  <c r="H100" i="4"/>
  <c r="H101" i="4"/>
  <c r="H102" i="4"/>
  <c r="H103" i="4"/>
  <c r="H104" i="4"/>
  <c r="H105" i="4"/>
  <c r="H106" i="4"/>
  <c r="H107" i="4"/>
  <c r="H108" i="4"/>
  <c r="H110" i="4"/>
  <c r="H111" i="4"/>
  <c r="H112" i="4"/>
  <c r="H113" i="4"/>
  <c r="H114" i="4"/>
  <c r="H115" i="4"/>
  <c r="H116" i="4"/>
  <c r="H117" i="4"/>
  <c r="H118" i="4"/>
  <c r="H119" i="4"/>
  <c r="H120" i="4"/>
  <c r="H122" i="4"/>
  <c r="H123" i="4"/>
  <c r="H124" i="4"/>
  <c r="H125" i="4"/>
  <c r="H126" i="4"/>
  <c r="H127" i="4"/>
  <c r="H128" i="4"/>
  <c r="H129" i="4"/>
  <c r="H130" i="4"/>
  <c r="H131" i="4"/>
  <c r="H132" i="4"/>
  <c r="H134" i="4"/>
  <c r="H135" i="4"/>
  <c r="H136" i="4"/>
  <c r="H137" i="4"/>
  <c r="H138" i="4"/>
  <c r="H139" i="4"/>
  <c r="H140" i="4"/>
  <c r="H141" i="4"/>
  <c r="H142" i="4"/>
  <c r="H143" i="4"/>
  <c r="H144" i="4"/>
  <c r="H98" i="4"/>
  <c r="H97" i="4"/>
  <c r="H87" i="4"/>
  <c r="H88" i="4"/>
  <c r="H89" i="4"/>
  <c r="H90" i="4"/>
  <c r="H91" i="4"/>
  <c r="H92" i="4"/>
  <c r="H93" i="4"/>
  <c r="H94" i="4"/>
  <c r="H95" i="4"/>
  <c r="H96" i="4"/>
  <c r="H86" i="4"/>
  <c r="H85" i="4"/>
  <c r="H75" i="4"/>
  <c r="H77" i="4"/>
  <c r="H78" i="4"/>
  <c r="H79" i="4"/>
  <c r="H80" i="4"/>
  <c r="H81" i="4"/>
  <c r="H82" i="4"/>
  <c r="H83" i="4"/>
  <c r="H84" i="4"/>
  <c r="H74" i="4"/>
  <c r="H63" i="4"/>
  <c r="H64" i="4"/>
  <c r="H65" i="4"/>
  <c r="H66" i="4"/>
  <c r="H67" i="4"/>
  <c r="H68" i="4"/>
  <c r="H69" i="4"/>
  <c r="H70" i="4"/>
  <c r="H71" i="4"/>
  <c r="H72" i="4"/>
  <c r="H62" i="4"/>
  <c r="H51" i="4"/>
  <c r="H52" i="4"/>
  <c r="H53" i="4"/>
  <c r="H54" i="4"/>
  <c r="H55" i="4"/>
  <c r="H56" i="4"/>
  <c r="H57" i="4"/>
  <c r="H58" i="4"/>
  <c r="H60" i="4"/>
  <c r="H50" i="4"/>
  <c r="H49" i="4"/>
  <c r="H39" i="4"/>
  <c r="H40" i="4"/>
  <c r="H41" i="4"/>
  <c r="H42" i="4"/>
  <c r="H43" i="4"/>
  <c r="H44" i="4"/>
  <c r="H45" i="4"/>
  <c r="H46" i="4"/>
  <c r="H47" i="4"/>
  <c r="H48" i="4"/>
  <c r="H38" i="4"/>
  <c r="H37" i="4"/>
  <c r="H27" i="4"/>
  <c r="H28" i="4"/>
  <c r="H29" i="4"/>
  <c r="H30" i="4"/>
  <c r="H31" i="4"/>
  <c r="H32" i="4"/>
  <c r="H33" i="4"/>
  <c r="H34" i="4"/>
  <c r="H35" i="4"/>
  <c r="H36" i="4"/>
  <c r="H26" i="4"/>
  <c r="H25" i="4"/>
  <c r="H15" i="4"/>
  <c r="H16" i="4"/>
  <c r="H17" i="4"/>
  <c r="H18" i="4"/>
  <c r="H19" i="4"/>
  <c r="H20" i="4"/>
  <c r="H21" i="4"/>
  <c r="H22" i="4"/>
  <c r="H23" i="4"/>
  <c r="H24" i="4"/>
  <c r="H14" i="4"/>
  <c r="H13" i="4"/>
  <c r="H3" i="4"/>
  <c r="H4" i="4"/>
  <c r="H5" i="4"/>
  <c r="H6" i="4"/>
  <c r="H7" i="4"/>
  <c r="H8" i="4"/>
  <c r="H9" i="4"/>
  <c r="H10" i="4"/>
  <c r="H11" i="4"/>
  <c r="H12" i="4"/>
  <c r="H2" i="4"/>
  <c r="F718" i="6"/>
  <c r="F706" i="6"/>
  <c r="F694" i="6"/>
  <c r="F682" i="6"/>
  <c r="F670" i="6"/>
  <c r="F658" i="6"/>
  <c r="F646" i="6"/>
  <c r="F634" i="6"/>
  <c r="F622" i="6"/>
  <c r="F610" i="6"/>
  <c r="F598" i="6"/>
  <c r="F586" i="6"/>
  <c r="F574" i="6"/>
  <c r="F562" i="6"/>
  <c r="F551" i="6"/>
  <c r="F539" i="6"/>
  <c r="F527" i="6"/>
  <c r="F515" i="6"/>
  <c r="F503" i="6"/>
  <c r="F491" i="6"/>
  <c r="F479" i="6"/>
  <c r="F467" i="6"/>
  <c r="F456" i="6"/>
  <c r="F444" i="6"/>
  <c r="F432" i="6"/>
  <c r="F420" i="6"/>
  <c r="F408" i="6"/>
  <c r="F396" i="6"/>
  <c r="F384" i="6"/>
  <c r="F372" i="6"/>
  <c r="F360" i="6"/>
  <c r="F348" i="6"/>
  <c r="F336" i="6"/>
  <c r="F324" i="6"/>
  <c r="F312" i="6"/>
  <c r="F300" i="6"/>
  <c r="F288" i="6"/>
  <c r="F276" i="6"/>
  <c r="F264" i="6"/>
  <c r="F252" i="6"/>
  <c r="F240" i="6"/>
  <c r="F228" i="6"/>
  <c r="F216" i="6"/>
  <c r="F204" i="6"/>
  <c r="F192" i="6"/>
  <c r="F180" i="6"/>
  <c r="F168" i="6"/>
  <c r="F156" i="6"/>
  <c r="F144" i="6"/>
  <c r="F132" i="6"/>
  <c r="F121" i="6"/>
  <c r="F109" i="6"/>
  <c r="F97" i="6"/>
  <c r="F85" i="6"/>
  <c r="F73" i="6"/>
  <c r="F61" i="6"/>
  <c r="F49" i="6"/>
  <c r="F37" i="6"/>
  <c r="F25" i="6"/>
  <c r="H25" i="6" s="1"/>
  <c r="F13" i="6"/>
  <c r="F648" i="5"/>
  <c r="F636" i="5"/>
  <c r="F624" i="5"/>
  <c r="F612" i="5"/>
  <c r="F600" i="5"/>
  <c r="F588" i="5"/>
  <c r="F576" i="5"/>
  <c r="F564" i="5"/>
  <c r="F552" i="5"/>
  <c r="F540" i="5"/>
  <c r="F528" i="5"/>
  <c r="F516" i="5"/>
  <c r="F504" i="5"/>
  <c r="F492" i="5"/>
  <c r="F480" i="5"/>
  <c r="F468" i="5"/>
  <c r="F456" i="5"/>
  <c r="F444" i="5"/>
  <c r="F432" i="5"/>
  <c r="F420" i="5"/>
  <c r="F408" i="5"/>
  <c r="F396" i="5"/>
  <c r="F384" i="5"/>
  <c r="F372" i="5"/>
  <c r="F360" i="5"/>
  <c r="F348" i="5"/>
  <c r="F336" i="5"/>
  <c r="F324" i="5"/>
  <c r="F312" i="5"/>
  <c r="F300" i="5"/>
  <c r="F288" i="5"/>
  <c r="F276" i="5"/>
  <c r="F264" i="5"/>
  <c r="F252" i="5"/>
  <c r="F240" i="5"/>
  <c r="F229" i="5"/>
  <c r="F217" i="5"/>
  <c r="F205" i="5"/>
  <c r="F193" i="5"/>
  <c r="F181" i="5"/>
  <c r="F169" i="5"/>
  <c r="F157" i="5"/>
  <c r="F145" i="5"/>
  <c r="F133" i="5"/>
  <c r="F121" i="5"/>
  <c r="F109" i="5"/>
  <c r="F97" i="5"/>
  <c r="F85" i="5"/>
  <c r="F73" i="5"/>
  <c r="F61" i="5"/>
  <c r="F49" i="5"/>
  <c r="F37" i="5"/>
  <c r="F25" i="5"/>
  <c r="F13" i="5"/>
  <c r="F648" i="4"/>
  <c r="F636" i="4"/>
  <c r="F624" i="4"/>
  <c r="F612" i="4"/>
  <c r="F600" i="4"/>
  <c r="F588" i="4"/>
  <c r="F576" i="4"/>
  <c r="F564" i="4"/>
  <c r="F552" i="4"/>
  <c r="F540" i="4"/>
  <c r="F528" i="4"/>
  <c r="F516" i="4"/>
  <c r="F504" i="4"/>
  <c r="F492" i="4"/>
  <c r="F480" i="4"/>
  <c r="F468" i="4"/>
  <c r="F456" i="4"/>
  <c r="F444" i="4"/>
  <c r="F432" i="4"/>
  <c r="F420" i="4"/>
  <c r="F408" i="4"/>
  <c r="F396" i="4"/>
  <c r="F384" i="4"/>
  <c r="F372" i="4"/>
  <c r="F360" i="4"/>
  <c r="F348" i="4"/>
  <c r="F336" i="4"/>
  <c r="F324" i="4"/>
  <c r="F312" i="4"/>
  <c r="F300" i="4"/>
  <c r="F288" i="4"/>
  <c r="F276" i="4"/>
  <c r="F264" i="4"/>
  <c r="F252" i="4"/>
  <c r="F240" i="4"/>
  <c r="F228" i="4"/>
  <c r="F216" i="4"/>
  <c r="F204" i="4"/>
  <c r="F192" i="4"/>
  <c r="F180" i="4"/>
  <c r="F168" i="4"/>
  <c r="F156" i="4"/>
  <c r="F145" i="4"/>
  <c r="F133" i="4"/>
  <c r="F121" i="4"/>
  <c r="F109" i="4"/>
  <c r="F97" i="4"/>
  <c r="F85" i="4"/>
  <c r="F73" i="4"/>
  <c r="F61" i="4"/>
  <c r="F49" i="4"/>
  <c r="F37" i="4"/>
  <c r="F25" i="4"/>
  <c r="F13" i="4"/>
  <c r="H216" i="4" l="1"/>
  <c r="I216" i="4" s="1"/>
  <c r="H204" i="4"/>
  <c r="I204" i="4" s="1"/>
  <c r="H61" i="4"/>
  <c r="I61" i="4" s="1"/>
  <c r="H145" i="4"/>
  <c r="I145" i="4" s="1"/>
  <c r="H73" i="4"/>
  <c r="I73" i="4" s="1"/>
  <c r="H133" i="4"/>
  <c r="I133" i="4" s="1"/>
  <c r="I360" i="4"/>
  <c r="I312" i="4"/>
  <c r="I707" i="3"/>
  <c r="F707" i="3"/>
  <c r="I683" i="3"/>
  <c r="I695" i="3"/>
  <c r="I671" i="3"/>
  <c r="I659" i="3"/>
  <c r="I647" i="3"/>
  <c r="I635" i="3"/>
  <c r="I623" i="3"/>
  <c r="I611" i="3"/>
  <c r="I599" i="3"/>
  <c r="I587" i="3"/>
  <c r="I575" i="3"/>
  <c r="I563" i="3"/>
  <c r="I551" i="3"/>
  <c r="I539" i="3"/>
  <c r="I528" i="3"/>
  <c r="I516" i="3"/>
  <c r="I505" i="3"/>
  <c r="I493" i="3"/>
  <c r="I481" i="3"/>
  <c r="F481" i="3"/>
  <c r="I469" i="3"/>
  <c r="I457" i="3"/>
  <c r="I445" i="3"/>
  <c r="I421" i="3"/>
  <c r="I409" i="3"/>
  <c r="I385" i="3"/>
  <c r="I397" i="3"/>
  <c r="I373" i="3"/>
  <c r="I361" i="3"/>
  <c r="I349" i="3"/>
  <c r="I337" i="3"/>
  <c r="I325" i="3"/>
  <c r="I313" i="3"/>
  <c r="I301" i="3"/>
  <c r="H695" i="3"/>
  <c r="H685" i="3"/>
  <c r="H686" i="3"/>
  <c r="H687" i="3"/>
  <c r="H688" i="3"/>
  <c r="H689" i="3"/>
  <c r="H690" i="3"/>
  <c r="H691" i="3"/>
  <c r="H692" i="3"/>
  <c r="H693" i="3"/>
  <c r="H694" i="3"/>
  <c r="H684" i="3"/>
  <c r="H683" i="3"/>
  <c r="H673" i="3"/>
  <c r="H674" i="3"/>
  <c r="H675" i="3"/>
  <c r="H676" i="3"/>
  <c r="H677" i="3"/>
  <c r="H678" i="3"/>
  <c r="H679" i="3"/>
  <c r="H680" i="3"/>
  <c r="H681" i="3"/>
  <c r="H682" i="3"/>
  <c r="H672" i="3"/>
  <c r="H671" i="3"/>
  <c r="H662" i="3"/>
  <c r="H663" i="3"/>
  <c r="H664" i="3"/>
  <c r="H665" i="3"/>
  <c r="H666" i="3"/>
  <c r="H667" i="3"/>
  <c r="H668" i="3"/>
  <c r="H669" i="3"/>
  <c r="H670" i="3"/>
  <c r="H661" i="3"/>
  <c r="H659" i="3"/>
  <c r="H649" i="3"/>
  <c r="H650" i="3"/>
  <c r="H651" i="3"/>
  <c r="H652" i="3"/>
  <c r="H653" i="3"/>
  <c r="H654" i="3"/>
  <c r="H655" i="3"/>
  <c r="H656" i="3"/>
  <c r="H657" i="3"/>
  <c r="H658" i="3"/>
  <c r="H648" i="3"/>
  <c r="H707" i="3"/>
  <c r="H697" i="3"/>
  <c r="H698" i="3"/>
  <c r="H699" i="3"/>
  <c r="H701" i="3"/>
  <c r="H702" i="3"/>
  <c r="H704" i="3"/>
  <c r="H706" i="3"/>
  <c r="H696" i="3"/>
  <c r="F671" i="3"/>
  <c r="H647" i="3"/>
  <c r="H637" i="3"/>
  <c r="H638" i="3"/>
  <c r="H639" i="3"/>
  <c r="H640" i="3"/>
  <c r="H641" i="3"/>
  <c r="H642" i="3"/>
  <c r="H643" i="3"/>
  <c r="H644" i="3"/>
  <c r="H645" i="3"/>
  <c r="H646" i="3"/>
  <c r="H636" i="3"/>
  <c r="H635" i="3"/>
  <c r="H625" i="3"/>
  <c r="H626" i="3"/>
  <c r="H627" i="3"/>
  <c r="H628" i="3"/>
  <c r="H629" i="3"/>
  <c r="H630" i="3"/>
  <c r="H631" i="3"/>
  <c r="H632" i="3"/>
  <c r="H633" i="3"/>
  <c r="H634" i="3"/>
  <c r="H624" i="3"/>
  <c r="H623" i="3"/>
  <c r="H613" i="3"/>
  <c r="H614" i="3"/>
  <c r="H615" i="3"/>
  <c r="H616" i="3"/>
  <c r="H617" i="3"/>
  <c r="H618" i="3"/>
  <c r="H619" i="3"/>
  <c r="H620" i="3"/>
  <c r="H621" i="3"/>
  <c r="H622" i="3"/>
  <c r="H612" i="3"/>
  <c r="H611" i="3"/>
  <c r="H601" i="3"/>
  <c r="H602" i="3"/>
  <c r="H603" i="3"/>
  <c r="H604" i="3"/>
  <c r="H605" i="3"/>
  <c r="H606" i="3"/>
  <c r="H607" i="3"/>
  <c r="H608" i="3"/>
  <c r="H609" i="3"/>
  <c r="H610" i="3"/>
  <c r="H600" i="3"/>
  <c r="H599" i="3"/>
  <c r="H589" i="3"/>
  <c r="H590" i="3"/>
  <c r="H591" i="3"/>
  <c r="H592" i="3"/>
  <c r="H593" i="3"/>
  <c r="H594" i="3"/>
  <c r="H595" i="3"/>
  <c r="H596" i="3"/>
  <c r="H597" i="3"/>
  <c r="H598" i="3"/>
  <c r="H588" i="3"/>
  <c r="H587" i="3"/>
  <c r="H577" i="3"/>
  <c r="H578" i="3"/>
  <c r="H579" i="3"/>
  <c r="H580" i="3"/>
  <c r="H581" i="3"/>
  <c r="H582" i="3"/>
  <c r="H583" i="3"/>
  <c r="H584" i="3"/>
  <c r="H585" i="3"/>
  <c r="H586" i="3"/>
  <c r="H576" i="3"/>
  <c r="H575" i="3"/>
  <c r="H565" i="3"/>
  <c r="H566" i="3"/>
  <c r="H567" i="3"/>
  <c r="H568" i="3"/>
  <c r="H569" i="3"/>
  <c r="H570" i="3"/>
  <c r="H571" i="3"/>
  <c r="H572" i="3"/>
  <c r="H573" i="3"/>
  <c r="H574" i="3"/>
  <c r="H564" i="3"/>
  <c r="H563" i="3"/>
  <c r="H553" i="3"/>
  <c r="H554" i="3"/>
  <c r="H555" i="3"/>
  <c r="H556" i="3"/>
  <c r="H557" i="3"/>
  <c r="H558" i="3"/>
  <c r="H559" i="3"/>
  <c r="H560" i="3"/>
  <c r="H561" i="3"/>
  <c r="H562" i="3"/>
  <c r="H552" i="3"/>
  <c r="H551" i="3"/>
  <c r="H541" i="3"/>
  <c r="H542" i="3"/>
  <c r="H543" i="3"/>
  <c r="H544" i="3"/>
  <c r="H545" i="3"/>
  <c r="H546" i="3"/>
  <c r="H547" i="3"/>
  <c r="H548" i="3"/>
  <c r="H549" i="3"/>
  <c r="H550" i="3"/>
  <c r="H540" i="3"/>
  <c r="H539" i="3"/>
  <c r="H530" i="3"/>
  <c r="H531" i="3"/>
  <c r="H532" i="3"/>
  <c r="H529" i="3"/>
  <c r="H528" i="3"/>
  <c r="H518" i="3"/>
  <c r="H519" i="3"/>
  <c r="H520" i="3"/>
  <c r="H521" i="3"/>
  <c r="H522" i="3"/>
  <c r="H523" i="3"/>
  <c r="H524" i="3"/>
  <c r="H525" i="3"/>
  <c r="H526" i="3"/>
  <c r="H527" i="3"/>
  <c r="H517" i="3"/>
  <c r="H516" i="3"/>
  <c r="H507" i="3"/>
  <c r="H508" i="3"/>
  <c r="H509" i="3"/>
  <c r="H510" i="3"/>
  <c r="H511" i="3"/>
  <c r="H512" i="3"/>
  <c r="H513" i="3"/>
  <c r="H514" i="3"/>
  <c r="H515" i="3"/>
  <c r="H506" i="3"/>
  <c r="H505" i="3"/>
  <c r="H495" i="3"/>
  <c r="H496" i="3"/>
  <c r="H497" i="3"/>
  <c r="H498" i="3"/>
  <c r="H499" i="3"/>
  <c r="H500" i="3"/>
  <c r="H501" i="3"/>
  <c r="H502" i="3"/>
  <c r="H503" i="3"/>
  <c r="H504" i="3"/>
  <c r="H494" i="3"/>
  <c r="H493" i="3"/>
  <c r="H483" i="3"/>
  <c r="H484" i="3"/>
  <c r="H485" i="3"/>
  <c r="H486" i="3"/>
  <c r="H487" i="3"/>
  <c r="H488" i="3"/>
  <c r="H489" i="3"/>
  <c r="H490" i="3"/>
  <c r="H491" i="3"/>
  <c r="H492" i="3"/>
  <c r="H482" i="3"/>
  <c r="H481" i="3"/>
  <c r="H471" i="3"/>
  <c r="H472" i="3"/>
  <c r="H473" i="3"/>
  <c r="H474" i="3"/>
  <c r="H476" i="3"/>
  <c r="H477" i="3"/>
  <c r="H478" i="3"/>
  <c r="H479" i="3"/>
  <c r="H480" i="3"/>
  <c r="H470" i="3"/>
  <c r="H469" i="3"/>
  <c r="H468" i="3"/>
  <c r="H459" i="3"/>
  <c r="H460" i="3"/>
  <c r="H461" i="3"/>
  <c r="H462" i="3"/>
  <c r="H463" i="3"/>
  <c r="H464" i="3"/>
  <c r="H465" i="3"/>
  <c r="H466" i="3"/>
  <c r="H467" i="3"/>
  <c r="H458" i="3"/>
  <c r="H457" i="3"/>
  <c r="H447" i="3"/>
  <c r="H448" i="3"/>
  <c r="H449" i="3"/>
  <c r="H450" i="3"/>
  <c r="H451" i="3"/>
  <c r="H452" i="3"/>
  <c r="H453" i="3"/>
  <c r="H454" i="3"/>
  <c r="H455" i="3"/>
  <c r="H456" i="3"/>
  <c r="H446" i="3"/>
  <c r="H445" i="3"/>
  <c r="H435" i="3"/>
  <c r="H436" i="3"/>
  <c r="H437" i="3"/>
  <c r="H438" i="3"/>
  <c r="H439" i="3"/>
  <c r="H440" i="3"/>
  <c r="H441" i="3"/>
  <c r="H442" i="3"/>
  <c r="H443" i="3"/>
  <c r="H444" i="3"/>
  <c r="H434" i="3"/>
  <c r="H423" i="3"/>
  <c r="H424" i="3"/>
  <c r="H425" i="3"/>
  <c r="H426" i="3"/>
  <c r="H427" i="3"/>
  <c r="H428" i="3"/>
  <c r="H429" i="3"/>
  <c r="H430" i="3"/>
  <c r="H431" i="3"/>
  <c r="H432" i="3"/>
  <c r="H422" i="3"/>
  <c r="H433" i="3" s="1"/>
  <c r="H411" i="3"/>
  <c r="H412" i="3"/>
  <c r="H413" i="3"/>
  <c r="H414" i="3"/>
  <c r="H415" i="3"/>
  <c r="H416" i="3"/>
  <c r="H417" i="3"/>
  <c r="H418" i="3"/>
  <c r="H419" i="3"/>
  <c r="H420" i="3"/>
  <c r="H410" i="3"/>
  <c r="H421" i="3" s="1"/>
  <c r="H399" i="3"/>
  <c r="H400" i="3"/>
  <c r="H401" i="3"/>
  <c r="H402" i="3"/>
  <c r="H403" i="3"/>
  <c r="H404" i="3"/>
  <c r="H405" i="3"/>
  <c r="H406" i="3"/>
  <c r="H407" i="3"/>
  <c r="H408" i="3"/>
  <c r="H398" i="3"/>
  <c r="H409" i="3" s="1"/>
  <c r="H388" i="3"/>
  <c r="H389" i="3"/>
  <c r="H390" i="3"/>
  <c r="H391" i="3"/>
  <c r="H392" i="3"/>
  <c r="H393" i="3"/>
  <c r="H394" i="3"/>
  <c r="H395" i="3"/>
  <c r="H396" i="3"/>
  <c r="H387" i="3"/>
  <c r="H397" i="3" s="1"/>
  <c r="H375" i="3"/>
  <c r="H376" i="3"/>
  <c r="H377" i="3"/>
  <c r="H378" i="3"/>
  <c r="H385" i="3" s="1"/>
  <c r="H379" i="3"/>
  <c r="H380" i="3"/>
  <c r="H381" i="3"/>
  <c r="H382" i="3"/>
  <c r="H383" i="3"/>
  <c r="H384" i="3"/>
  <c r="H374" i="3"/>
  <c r="F397" i="3"/>
  <c r="H363" i="3"/>
  <c r="H364" i="3"/>
  <c r="H365" i="3"/>
  <c r="H366" i="3"/>
  <c r="H367" i="3"/>
  <c r="H368" i="3"/>
  <c r="H369" i="3"/>
  <c r="H370" i="3"/>
  <c r="H371" i="3"/>
  <c r="H372" i="3"/>
  <c r="H362" i="3"/>
  <c r="H373" i="3" s="1"/>
  <c r="H351" i="3"/>
  <c r="H352" i="3"/>
  <c r="H353" i="3"/>
  <c r="H354" i="3"/>
  <c r="H355" i="3"/>
  <c r="H356" i="3"/>
  <c r="H357" i="3"/>
  <c r="H358" i="3"/>
  <c r="H359" i="3"/>
  <c r="H360" i="3"/>
  <c r="H350" i="3"/>
  <c r="H361" i="3" s="1"/>
  <c r="H339" i="3"/>
  <c r="H341" i="3"/>
  <c r="H342" i="3"/>
  <c r="H343" i="3"/>
  <c r="H344" i="3"/>
  <c r="H345" i="3"/>
  <c r="H346" i="3"/>
  <c r="H347" i="3"/>
  <c r="H348" i="3"/>
  <c r="H338" i="3"/>
  <c r="H349" i="3" s="1"/>
  <c r="H327" i="3"/>
  <c r="H328" i="3"/>
  <c r="H329" i="3"/>
  <c r="H330" i="3"/>
  <c r="H337" i="3" s="1"/>
  <c r="H331" i="3"/>
  <c r="H332" i="3"/>
  <c r="H333" i="3"/>
  <c r="H334" i="3"/>
  <c r="H335" i="3"/>
  <c r="H336" i="3"/>
  <c r="H326" i="3"/>
  <c r="H315" i="3"/>
  <c r="H316" i="3"/>
  <c r="H317" i="3"/>
  <c r="H318" i="3"/>
  <c r="H325" i="3" s="1"/>
  <c r="H319" i="3"/>
  <c r="H320" i="3"/>
  <c r="H321" i="3"/>
  <c r="H322" i="3"/>
  <c r="H323" i="3"/>
  <c r="H324" i="3"/>
  <c r="H314" i="3"/>
  <c r="H303" i="3"/>
  <c r="H304" i="3"/>
  <c r="H305" i="3"/>
  <c r="H306" i="3"/>
  <c r="H313" i="3" s="1"/>
  <c r="H307" i="3"/>
  <c r="H308" i="3"/>
  <c r="H309" i="3"/>
  <c r="H310" i="3"/>
  <c r="H311" i="3"/>
  <c r="H312" i="3"/>
  <c r="H302" i="3"/>
  <c r="H291" i="3"/>
  <c r="H292" i="3"/>
  <c r="H293" i="3"/>
  <c r="H294" i="3"/>
  <c r="H301" i="3" s="1"/>
  <c r="H295" i="3"/>
  <c r="H296" i="3"/>
  <c r="H297" i="3"/>
  <c r="H298" i="3"/>
  <c r="H299" i="3"/>
  <c r="H300" i="3"/>
  <c r="H290" i="3"/>
  <c r="F349" i="3"/>
  <c r="H279" i="3" l="1"/>
  <c r="H280" i="3"/>
  <c r="H281" i="3"/>
  <c r="H282" i="3"/>
  <c r="H289" i="3" s="1"/>
  <c r="I289" i="3" s="1"/>
  <c r="H283" i="3"/>
  <c r="H285" i="3"/>
  <c r="H286" i="3"/>
  <c r="H287" i="3"/>
  <c r="H288" i="3"/>
  <c r="H278" i="3"/>
  <c r="H267" i="3"/>
  <c r="H268" i="3"/>
  <c r="H269" i="3"/>
  <c r="H271" i="3"/>
  <c r="H277" i="3" s="1"/>
  <c r="I277" i="3" s="1"/>
  <c r="H272" i="3"/>
  <c r="H273" i="3"/>
  <c r="H274" i="3"/>
  <c r="H275" i="3"/>
  <c r="H276" i="3"/>
  <c r="H266" i="3"/>
  <c r="H255" i="3"/>
  <c r="H265" i="3" s="1"/>
  <c r="I265" i="3" s="1"/>
  <c r="H256" i="3"/>
  <c r="H257" i="3"/>
  <c r="H258" i="3"/>
  <c r="H259" i="3"/>
  <c r="H260" i="3"/>
  <c r="H261" i="3"/>
  <c r="H262" i="3"/>
  <c r="H263" i="3"/>
  <c r="H264" i="3"/>
  <c r="H254" i="3"/>
  <c r="H243" i="3"/>
  <c r="H253" i="3" s="1"/>
  <c r="I253" i="3" s="1"/>
  <c r="H244" i="3"/>
  <c r="H245" i="3"/>
  <c r="H246" i="3"/>
  <c r="H247" i="3"/>
  <c r="H248" i="3"/>
  <c r="H249" i="3"/>
  <c r="H250" i="3"/>
  <c r="H251" i="3"/>
  <c r="H252" i="3"/>
  <c r="H242" i="3"/>
  <c r="H231" i="3"/>
  <c r="H232" i="3"/>
  <c r="H233" i="3"/>
  <c r="H230" i="3"/>
  <c r="H241" i="3" s="1"/>
  <c r="H219" i="3"/>
  <c r="H222" i="3"/>
  <c r="H223" i="3"/>
  <c r="H225" i="3"/>
  <c r="H226" i="3"/>
  <c r="H227" i="3"/>
  <c r="H228" i="3"/>
  <c r="H218" i="3"/>
  <c r="F277" i="3"/>
  <c r="F241" i="3"/>
  <c r="F229" i="3"/>
  <c r="F133" i="3"/>
  <c r="F109" i="3"/>
  <c r="F97" i="3"/>
  <c r="F25" i="3"/>
  <c r="F13" i="3"/>
  <c r="G222" i="3"/>
  <c r="G221" i="3"/>
  <c r="H221" i="3" s="1"/>
  <c r="H229" i="3" s="1"/>
  <c r="I229" i="3" s="1"/>
  <c r="G284" i="3"/>
  <c r="H284" i="3" s="1"/>
  <c r="H207" i="3"/>
  <c r="H208" i="3"/>
  <c r="H209" i="3"/>
  <c r="H210" i="3"/>
  <c r="H217" i="3" s="1"/>
  <c r="I217" i="3" s="1"/>
  <c r="H211" i="3"/>
  <c r="H212" i="3"/>
  <c r="H213" i="3"/>
  <c r="H214" i="3"/>
  <c r="H215" i="3"/>
  <c r="H216" i="3"/>
  <c r="H206" i="3"/>
  <c r="H195" i="3"/>
  <c r="H196" i="3"/>
  <c r="H197" i="3"/>
  <c r="H198" i="3"/>
  <c r="H205" i="3" s="1"/>
  <c r="I205" i="3" s="1"/>
  <c r="H199" i="3"/>
  <c r="H200" i="3"/>
  <c r="H201" i="3"/>
  <c r="H202" i="3"/>
  <c r="H203" i="3"/>
  <c r="H204" i="3"/>
  <c r="H194" i="3"/>
  <c r="H183" i="3"/>
  <c r="H184" i="3"/>
  <c r="H185" i="3"/>
  <c r="H186" i="3"/>
  <c r="H193" i="3" s="1"/>
  <c r="I193" i="3" s="1"/>
  <c r="H187" i="3"/>
  <c r="H188" i="3"/>
  <c r="H189" i="3"/>
  <c r="H190" i="3"/>
  <c r="H191" i="3"/>
  <c r="H192" i="3"/>
  <c r="H182" i="3"/>
  <c r="H171" i="3"/>
  <c r="H172" i="3"/>
  <c r="H173" i="3"/>
  <c r="H174" i="3"/>
  <c r="H181" i="3" s="1"/>
  <c r="I181" i="3" s="1"/>
  <c r="H175" i="3"/>
  <c r="H176" i="3"/>
  <c r="H177" i="3"/>
  <c r="H178" i="3"/>
  <c r="H179" i="3"/>
  <c r="H180" i="3"/>
  <c r="H170" i="3"/>
  <c r="H159" i="3"/>
  <c r="H160" i="3"/>
  <c r="H161" i="3"/>
  <c r="H162" i="3"/>
  <c r="H169" i="3" s="1"/>
  <c r="I169" i="3" s="1"/>
  <c r="H163" i="3"/>
  <c r="H164" i="3"/>
  <c r="H165" i="3"/>
  <c r="H166" i="3"/>
  <c r="H167" i="3"/>
  <c r="H168" i="3"/>
  <c r="H158" i="3"/>
  <c r="H147" i="3"/>
  <c r="H148" i="3"/>
  <c r="H149" i="3"/>
  <c r="H150" i="3"/>
  <c r="H157" i="3" s="1"/>
  <c r="I157" i="3" s="1"/>
  <c r="H151" i="3"/>
  <c r="H152" i="3"/>
  <c r="H153" i="3"/>
  <c r="H154" i="3"/>
  <c r="H155" i="3"/>
  <c r="H156" i="3"/>
  <c r="H146" i="3"/>
  <c r="H135" i="3"/>
  <c r="H136" i="3"/>
  <c r="H137" i="3"/>
  <c r="H138" i="3"/>
  <c r="H145" i="3" s="1"/>
  <c r="I145" i="3" s="1"/>
  <c r="H139" i="3"/>
  <c r="H140" i="3"/>
  <c r="H141" i="3"/>
  <c r="H142" i="3"/>
  <c r="H143" i="3"/>
  <c r="H144" i="3"/>
  <c r="H134" i="3"/>
  <c r="H132" i="3"/>
  <c r="H123" i="3"/>
  <c r="H124" i="3"/>
  <c r="H125" i="3"/>
  <c r="H126" i="3"/>
  <c r="H127" i="3"/>
  <c r="H128" i="3"/>
  <c r="H122" i="3"/>
  <c r="H111" i="3"/>
  <c r="H121" i="3" s="1"/>
  <c r="I121" i="3" s="1"/>
  <c r="H112" i="3"/>
  <c r="H113" i="3"/>
  <c r="H114" i="3"/>
  <c r="H115" i="3"/>
  <c r="H116" i="3"/>
  <c r="H117" i="3"/>
  <c r="H118" i="3"/>
  <c r="H119" i="3"/>
  <c r="H120" i="3"/>
  <c r="H110" i="3"/>
  <c r="H99" i="3"/>
  <c r="H100" i="3"/>
  <c r="H101" i="3"/>
  <c r="H102" i="3"/>
  <c r="H104" i="3"/>
  <c r="H105" i="3"/>
  <c r="H106" i="3"/>
  <c r="H107" i="3"/>
  <c r="H108" i="3"/>
  <c r="H98" i="3"/>
  <c r="H109" i="3" s="1"/>
  <c r="I109" i="3" s="1"/>
  <c r="H87" i="3"/>
  <c r="H88" i="3"/>
  <c r="H89" i="3"/>
  <c r="H90" i="3"/>
  <c r="H91" i="3"/>
  <c r="H92" i="3"/>
  <c r="H93" i="3"/>
  <c r="H95" i="3"/>
  <c r="H96" i="3"/>
  <c r="H86" i="3"/>
  <c r="H97" i="3" s="1"/>
  <c r="I97" i="3" s="1"/>
  <c r="H75" i="3"/>
  <c r="H76" i="3"/>
  <c r="H77" i="3"/>
  <c r="H78" i="3"/>
  <c r="H85" i="3" s="1"/>
  <c r="I85" i="3" s="1"/>
  <c r="H79" i="3"/>
  <c r="H80" i="3"/>
  <c r="H81" i="3"/>
  <c r="H82" i="3"/>
  <c r="H83" i="3"/>
  <c r="H84" i="3"/>
  <c r="H74" i="3"/>
  <c r="G131" i="3"/>
  <c r="H131" i="3" s="1"/>
  <c r="H63" i="3"/>
  <c r="H64" i="3"/>
  <c r="H65" i="3"/>
  <c r="H66" i="3"/>
  <c r="H67" i="3"/>
  <c r="H68" i="3"/>
  <c r="H69" i="3"/>
  <c r="H70" i="3"/>
  <c r="H71" i="3"/>
  <c r="H72" i="3"/>
  <c r="H62" i="3"/>
  <c r="H73" i="3" s="1"/>
  <c r="I73" i="3" s="1"/>
  <c r="H51" i="3"/>
  <c r="H52" i="3"/>
  <c r="H53" i="3"/>
  <c r="H54" i="3"/>
  <c r="H55" i="3"/>
  <c r="H56" i="3"/>
  <c r="H57" i="3"/>
  <c r="H58" i="3"/>
  <c r="H59" i="3"/>
  <c r="H60" i="3"/>
  <c r="H50" i="3"/>
  <c r="H61" i="3" s="1"/>
  <c r="I61" i="3" s="1"/>
  <c r="H39" i="3"/>
  <c r="H40" i="3"/>
  <c r="H41" i="3"/>
  <c r="H42" i="3"/>
  <c r="H43" i="3"/>
  <c r="H44" i="3"/>
  <c r="H45" i="3"/>
  <c r="H46" i="3"/>
  <c r="H47" i="3"/>
  <c r="H48" i="3"/>
  <c r="H38" i="3"/>
  <c r="H49" i="3" s="1"/>
  <c r="I49" i="3" s="1"/>
  <c r="H37" i="3"/>
  <c r="I37" i="3" s="1"/>
  <c r="H15" i="3"/>
  <c r="H16" i="3"/>
  <c r="H17" i="3"/>
  <c r="H19" i="3"/>
  <c r="H20" i="3"/>
  <c r="H21" i="3"/>
  <c r="H22" i="3"/>
  <c r="H23" i="3"/>
  <c r="H24" i="3"/>
  <c r="H14" i="3"/>
  <c r="H25" i="3" s="1"/>
  <c r="I25" i="3" s="1"/>
  <c r="H3" i="3"/>
  <c r="H4" i="3"/>
  <c r="H5" i="3"/>
  <c r="H7" i="3"/>
  <c r="H8" i="3"/>
  <c r="H9" i="3"/>
  <c r="H10" i="3"/>
  <c r="H11" i="3"/>
  <c r="H12" i="3"/>
  <c r="H2" i="3"/>
  <c r="H13" i="3" s="1"/>
  <c r="I13" i="3" s="1"/>
  <c r="H133" i="3" l="1"/>
  <c r="I133" i="3" s="1"/>
  <c r="I217" i="2"/>
  <c r="I181" i="2"/>
  <c r="I625" i="2" l="1"/>
  <c r="I613" i="2"/>
  <c r="I601" i="2"/>
  <c r="I589" i="2"/>
  <c r="I577" i="2"/>
  <c r="I553" i="2"/>
  <c r="I541" i="2"/>
  <c r="I529" i="2"/>
  <c r="I517" i="2"/>
  <c r="I505" i="2"/>
  <c r="I493" i="2"/>
  <c r="I481" i="2"/>
  <c r="I469" i="2"/>
  <c r="I457" i="2"/>
  <c r="I445" i="2"/>
  <c r="I433" i="2"/>
  <c r="I421" i="2"/>
  <c r="I409" i="2"/>
  <c r="I397" i="2"/>
  <c r="I385" i="2"/>
  <c r="I373" i="2"/>
  <c r="I361" i="2"/>
  <c r="I349" i="2"/>
  <c r="I337" i="2"/>
  <c r="I325" i="2"/>
  <c r="H625" i="2"/>
  <c r="H613" i="2"/>
  <c r="H601" i="2"/>
  <c r="H589" i="2"/>
  <c r="H639" i="2"/>
  <c r="H641" i="2"/>
  <c r="H642" i="2"/>
  <c r="H643" i="2"/>
  <c r="H645" i="2"/>
  <c r="H647" i="2"/>
  <c r="H649" i="2" s="1"/>
  <c r="I649" i="2" s="1"/>
  <c r="H648" i="2"/>
  <c r="H638" i="2"/>
  <c r="H627" i="2"/>
  <c r="H628" i="2"/>
  <c r="H629" i="2"/>
  <c r="H630" i="2"/>
  <c r="H631" i="2"/>
  <c r="H632" i="2"/>
  <c r="H633" i="2"/>
  <c r="H634" i="2"/>
  <c r="H635" i="2"/>
  <c r="H636" i="2"/>
  <c r="H626" i="2"/>
  <c r="H615" i="2"/>
  <c r="H616" i="2"/>
  <c r="H617" i="2"/>
  <c r="H618" i="2"/>
  <c r="H619" i="2"/>
  <c r="H620" i="2"/>
  <c r="H621" i="2"/>
  <c r="H623" i="2"/>
  <c r="H624" i="2"/>
  <c r="H614" i="2"/>
  <c r="H603" i="2"/>
  <c r="H604" i="2"/>
  <c r="H605" i="2"/>
  <c r="H606" i="2"/>
  <c r="H608" i="2"/>
  <c r="H609" i="2"/>
  <c r="H610" i="2"/>
  <c r="H611" i="2"/>
  <c r="H612" i="2"/>
  <c r="H602" i="2"/>
  <c r="H591" i="2"/>
  <c r="H592" i="2"/>
  <c r="H593" i="2"/>
  <c r="H594" i="2"/>
  <c r="H595" i="2"/>
  <c r="H596" i="2"/>
  <c r="H598" i="2"/>
  <c r="H600" i="2"/>
  <c r="H590" i="2"/>
  <c r="H579" i="2"/>
  <c r="H580" i="2"/>
  <c r="H581" i="2"/>
  <c r="H582" i="2"/>
  <c r="H584" i="2"/>
  <c r="H585" i="2"/>
  <c r="H586" i="2"/>
  <c r="H587" i="2"/>
  <c r="H588" i="2"/>
  <c r="H578" i="2"/>
  <c r="I313" i="2"/>
  <c r="I301" i="2"/>
  <c r="H577" i="2"/>
  <c r="H567" i="2"/>
  <c r="H568" i="2"/>
  <c r="H569" i="2"/>
  <c r="H570" i="2"/>
  <c r="H571" i="2"/>
  <c r="H572" i="2"/>
  <c r="H573" i="2"/>
  <c r="H574" i="2"/>
  <c r="H575" i="2"/>
  <c r="H576" i="2"/>
  <c r="H566" i="2"/>
  <c r="H565" i="2"/>
  <c r="H555" i="2"/>
  <c r="H556" i="2"/>
  <c r="H557" i="2"/>
  <c r="H558" i="2"/>
  <c r="H560" i="2"/>
  <c r="H561" i="2"/>
  <c r="H562" i="2"/>
  <c r="H563" i="2"/>
  <c r="H564" i="2"/>
  <c r="H554" i="2"/>
  <c r="H553" i="2"/>
  <c r="H544" i="2"/>
  <c r="H545" i="2"/>
  <c r="H546" i="2"/>
  <c r="H547" i="2"/>
  <c r="H549" i="2"/>
  <c r="H550" i="2"/>
  <c r="H551" i="2"/>
  <c r="H543" i="2"/>
  <c r="H541" i="2"/>
  <c r="H531" i="2"/>
  <c r="H533" i="2"/>
  <c r="H534" i="2"/>
  <c r="H535" i="2"/>
  <c r="H536" i="2"/>
  <c r="H537" i="2"/>
  <c r="H539" i="2"/>
  <c r="H530" i="2"/>
  <c r="H529" i="2"/>
  <c r="H520" i="2"/>
  <c r="H521" i="2"/>
  <c r="H522" i="2"/>
  <c r="H523" i="2"/>
  <c r="H524" i="2"/>
  <c r="H525" i="2"/>
  <c r="H526" i="2"/>
  <c r="H527" i="2"/>
  <c r="H528" i="2"/>
  <c r="H519" i="2"/>
  <c r="H517" i="2"/>
  <c r="H507" i="2"/>
  <c r="H508" i="2"/>
  <c r="H509" i="2"/>
  <c r="H510" i="2"/>
  <c r="H511" i="2"/>
  <c r="H512" i="2"/>
  <c r="H513" i="2"/>
  <c r="H516" i="2"/>
  <c r="H506" i="2"/>
  <c r="H505" i="2"/>
  <c r="H495" i="2"/>
  <c r="H496" i="2"/>
  <c r="H497" i="2"/>
  <c r="H498" i="2"/>
  <c r="H499" i="2"/>
  <c r="H500" i="2"/>
  <c r="H501" i="2"/>
  <c r="H502" i="2"/>
  <c r="H503" i="2"/>
  <c r="H504" i="2"/>
  <c r="H494" i="2"/>
  <c r="H493" i="2"/>
  <c r="H483" i="2"/>
  <c r="H484" i="2"/>
  <c r="H485" i="2"/>
  <c r="H486" i="2"/>
  <c r="H487" i="2"/>
  <c r="H488" i="2"/>
  <c r="H489" i="2"/>
  <c r="H490" i="2"/>
  <c r="H491" i="2"/>
  <c r="H492" i="2"/>
  <c r="H482" i="2"/>
  <c r="H481" i="2"/>
  <c r="H471" i="2"/>
  <c r="H472" i="2"/>
  <c r="H473" i="2"/>
  <c r="H474" i="2"/>
  <c r="H475" i="2"/>
  <c r="H477" i="2"/>
  <c r="H478" i="2"/>
  <c r="H479" i="2"/>
  <c r="H480" i="2"/>
  <c r="H470" i="2"/>
  <c r="H469" i="2"/>
  <c r="H459" i="2"/>
  <c r="H460" i="2"/>
  <c r="H461" i="2"/>
  <c r="H462" i="2"/>
  <c r="H463" i="2"/>
  <c r="H464" i="2"/>
  <c r="H465" i="2"/>
  <c r="H466" i="2"/>
  <c r="H467" i="2"/>
  <c r="H468" i="2"/>
  <c r="H458" i="2"/>
  <c r="H457" i="2"/>
  <c r="H447" i="2"/>
  <c r="H448" i="2"/>
  <c r="H449" i="2"/>
  <c r="H454" i="2"/>
  <c r="H455" i="2"/>
  <c r="H456" i="2"/>
  <c r="H446" i="2"/>
  <c r="H445" i="2"/>
  <c r="H435" i="2"/>
  <c r="H436" i="2"/>
  <c r="H437" i="2"/>
  <c r="H438" i="2"/>
  <c r="H439" i="2"/>
  <c r="H440" i="2"/>
  <c r="H441" i="2"/>
  <c r="H442" i="2"/>
  <c r="H443" i="2"/>
  <c r="H444" i="2"/>
  <c r="H434" i="2"/>
  <c r="H637" i="2" l="1"/>
  <c r="I637" i="2" s="1"/>
  <c r="H433" i="2"/>
  <c r="H421" i="2"/>
  <c r="H409" i="2"/>
  <c r="H397" i="2"/>
  <c r="H385" i="2"/>
  <c r="H373" i="2"/>
  <c r="H363" i="2"/>
  <c r="H364" i="2"/>
  <c r="H365" i="2"/>
  <c r="H366" i="2"/>
  <c r="H367" i="2"/>
  <c r="H368" i="2"/>
  <c r="H369" i="2"/>
  <c r="H370" i="2"/>
  <c r="H371" i="2"/>
  <c r="H372" i="2"/>
  <c r="H374" i="2"/>
  <c r="H375" i="2"/>
  <c r="H376" i="2"/>
  <c r="H377" i="2"/>
  <c r="H378" i="2"/>
  <c r="H379" i="2"/>
  <c r="H380" i="2"/>
  <c r="H381" i="2"/>
  <c r="H382" i="2"/>
  <c r="H383" i="2"/>
  <c r="H384" i="2"/>
  <c r="H386" i="2"/>
  <c r="H387" i="2"/>
  <c r="H388" i="2"/>
  <c r="H389" i="2"/>
  <c r="H390" i="2"/>
  <c r="H391" i="2"/>
  <c r="H392" i="2"/>
  <c r="H393" i="2"/>
  <c r="H394" i="2"/>
  <c r="H395" i="2"/>
  <c r="H396" i="2"/>
  <c r="H398" i="2"/>
  <c r="H399" i="2"/>
  <c r="H400" i="2"/>
  <c r="H401" i="2"/>
  <c r="H402" i="2"/>
  <c r="H403" i="2"/>
  <c r="H404" i="2"/>
  <c r="H405" i="2"/>
  <c r="H406" i="2"/>
  <c r="H407" i="2"/>
  <c r="H408" i="2"/>
  <c r="H410" i="2"/>
  <c r="H411" i="2"/>
  <c r="H412" i="2"/>
  <c r="H413" i="2"/>
  <c r="H414" i="2"/>
  <c r="H415" i="2"/>
  <c r="H416" i="2"/>
  <c r="H417" i="2"/>
  <c r="H418" i="2"/>
  <c r="H419" i="2"/>
  <c r="H420" i="2"/>
  <c r="H422" i="2"/>
  <c r="H423" i="2"/>
  <c r="H424" i="2"/>
  <c r="H425" i="2"/>
  <c r="H426" i="2"/>
  <c r="H427" i="2"/>
  <c r="H428" i="2"/>
  <c r="H429" i="2"/>
  <c r="H430" i="2"/>
  <c r="H431" i="2"/>
  <c r="H432" i="2"/>
  <c r="H362" i="2"/>
  <c r="H361" i="2"/>
  <c r="H351" i="2"/>
  <c r="H352" i="2"/>
  <c r="H353" i="2"/>
  <c r="H354" i="2"/>
  <c r="H355" i="2"/>
  <c r="H356" i="2"/>
  <c r="H357" i="2"/>
  <c r="H358" i="2"/>
  <c r="H359" i="2"/>
  <c r="H360" i="2"/>
  <c r="H350" i="2"/>
  <c r="H339" i="2"/>
  <c r="H340" i="2"/>
  <c r="H341" i="2"/>
  <c r="H342" i="2"/>
  <c r="H343" i="2"/>
  <c r="H344" i="2"/>
  <c r="H345" i="2"/>
  <c r="H346" i="2"/>
  <c r="H347" i="2"/>
  <c r="H349" i="2" s="1"/>
  <c r="H348" i="2"/>
  <c r="H338" i="2"/>
  <c r="H337" i="2"/>
  <c r="H327" i="2"/>
  <c r="H328" i="2"/>
  <c r="H329" i="2"/>
  <c r="H330" i="2"/>
  <c r="H331" i="2"/>
  <c r="H332" i="2"/>
  <c r="H333" i="2"/>
  <c r="H334" i="2"/>
  <c r="H335" i="2"/>
  <c r="H336" i="2"/>
  <c r="H326" i="2"/>
  <c r="H325" i="2"/>
  <c r="H315" i="2"/>
  <c r="H316" i="2"/>
  <c r="H317" i="2"/>
  <c r="H318" i="2"/>
  <c r="H319" i="2"/>
  <c r="H320" i="2"/>
  <c r="H321" i="2"/>
  <c r="H322" i="2"/>
  <c r="H323" i="2"/>
  <c r="H324" i="2"/>
  <c r="H314" i="2"/>
  <c r="H313" i="2"/>
  <c r="H303" i="2"/>
  <c r="H304" i="2"/>
  <c r="H305" i="2"/>
  <c r="H306" i="2"/>
  <c r="H307" i="2"/>
  <c r="H308" i="2"/>
  <c r="H309" i="2"/>
  <c r="H310" i="2"/>
  <c r="H311" i="2"/>
  <c r="H312" i="2"/>
  <c r="H302" i="2"/>
  <c r="H301" i="2"/>
  <c r="H291" i="2"/>
  <c r="H292" i="2"/>
  <c r="H293" i="2"/>
  <c r="H294" i="2"/>
  <c r="H295" i="2"/>
  <c r="H296" i="2"/>
  <c r="H297" i="2"/>
  <c r="H298" i="2"/>
  <c r="H299" i="2"/>
  <c r="H300" i="2"/>
  <c r="H290" i="2"/>
  <c r="I289" i="2"/>
  <c r="I277" i="2"/>
  <c r="I265" i="2"/>
  <c r="I253" i="2"/>
  <c r="I241" i="2"/>
  <c r="I229" i="2"/>
  <c r="I205" i="2"/>
  <c r="I193" i="2"/>
  <c r="I169" i="2"/>
  <c r="I157" i="2"/>
  <c r="H252" i="2"/>
  <c r="H251" i="2"/>
  <c r="H273" i="2"/>
  <c r="H274" i="2"/>
  <c r="H275" i="2"/>
  <c r="H276" i="2"/>
  <c r="H278" i="2"/>
  <c r="H279" i="2"/>
  <c r="H280" i="2"/>
  <c r="H281" i="2"/>
  <c r="H282" i="2"/>
  <c r="H283" i="2"/>
  <c r="H284" i="2"/>
  <c r="H285" i="2"/>
  <c r="H286" i="2"/>
  <c r="H287" i="2"/>
  <c r="H288" i="2"/>
  <c r="H260" i="2"/>
  <c r="H261" i="2"/>
  <c r="H262" i="2"/>
  <c r="H263" i="2"/>
  <c r="H264" i="2"/>
  <c r="H266" i="2"/>
  <c r="H267" i="2"/>
  <c r="H268" i="2"/>
  <c r="H269" i="2"/>
  <c r="H270" i="2"/>
  <c r="H271" i="2"/>
  <c r="H272" i="2"/>
  <c r="H277" i="2" s="1"/>
  <c r="H245" i="2"/>
  <c r="H246" i="2"/>
  <c r="H247" i="2"/>
  <c r="H248" i="2"/>
  <c r="H249" i="2"/>
  <c r="H250" i="2"/>
  <c r="H254" i="2"/>
  <c r="H255" i="2"/>
  <c r="H256" i="2"/>
  <c r="H257" i="2"/>
  <c r="H258" i="2"/>
  <c r="H259" i="2"/>
  <c r="H219" i="2"/>
  <c r="H220" i="2"/>
  <c r="H221" i="2"/>
  <c r="H222" i="2"/>
  <c r="H223" i="2"/>
  <c r="H224" i="2"/>
  <c r="H225" i="2"/>
  <c r="H226" i="2"/>
  <c r="H227" i="2"/>
  <c r="H228" i="2"/>
  <c r="H230" i="2"/>
  <c r="H231" i="2"/>
  <c r="H232" i="2"/>
  <c r="H233" i="2"/>
  <c r="H234" i="2"/>
  <c r="H235" i="2"/>
  <c r="H236" i="2"/>
  <c r="H237" i="2"/>
  <c r="H238" i="2"/>
  <c r="H239" i="2"/>
  <c r="H240" i="2"/>
  <c r="H242" i="2"/>
  <c r="H243" i="2"/>
  <c r="H244" i="2"/>
  <c r="H218" i="2"/>
  <c r="G222" i="2"/>
  <c r="G244" i="2"/>
  <c r="G245" i="2"/>
  <c r="G246" i="2"/>
  <c r="G247" i="2"/>
  <c r="G254" i="2"/>
  <c r="G255" i="2"/>
  <c r="G256" i="2"/>
  <c r="G257" i="2"/>
  <c r="G258" i="2"/>
  <c r="G259" i="2"/>
  <c r="G267" i="2"/>
  <c r="H208" i="2"/>
  <c r="H209" i="2"/>
  <c r="H210" i="2"/>
  <c r="H212" i="2"/>
  <c r="H213" i="2"/>
  <c r="H214" i="2"/>
  <c r="H215" i="2"/>
  <c r="H216" i="2"/>
  <c r="H206" i="2"/>
  <c r="H196" i="2"/>
  <c r="H197" i="2"/>
  <c r="H198" i="2"/>
  <c r="H199" i="2"/>
  <c r="H200" i="2"/>
  <c r="H201" i="2"/>
  <c r="H202" i="2"/>
  <c r="H203" i="2"/>
  <c r="H204" i="2"/>
  <c r="H194" i="2"/>
  <c r="H183" i="2"/>
  <c r="H184" i="2"/>
  <c r="H185" i="2"/>
  <c r="H186" i="2"/>
  <c r="H187" i="2"/>
  <c r="H188" i="2"/>
  <c r="H189" i="2"/>
  <c r="H190" i="2"/>
  <c r="H191" i="2"/>
  <c r="H192" i="2"/>
  <c r="H182" i="2"/>
  <c r="H171" i="2"/>
  <c r="H172" i="2"/>
  <c r="H173" i="2"/>
  <c r="H174" i="2"/>
  <c r="H175" i="2"/>
  <c r="H176" i="2"/>
  <c r="H178" i="2"/>
  <c r="H179" i="2"/>
  <c r="H180" i="2"/>
  <c r="H170" i="2"/>
  <c r="H159" i="2"/>
  <c r="H160" i="2"/>
  <c r="H161" i="2"/>
  <c r="H162" i="2"/>
  <c r="H163" i="2"/>
  <c r="H164" i="2"/>
  <c r="H165" i="2"/>
  <c r="H166" i="2"/>
  <c r="H167" i="2"/>
  <c r="H168" i="2"/>
  <c r="H158" i="2"/>
  <c r="H147" i="2"/>
  <c r="H148" i="2"/>
  <c r="H149" i="2"/>
  <c r="H150" i="2"/>
  <c r="H151" i="2"/>
  <c r="H152" i="2"/>
  <c r="H153" i="2"/>
  <c r="H154" i="2"/>
  <c r="H155" i="2"/>
  <c r="H156" i="2"/>
  <c r="H146" i="2"/>
  <c r="H157" i="2" s="1"/>
  <c r="H289" i="2" l="1"/>
  <c r="H265" i="2"/>
  <c r="H253" i="2"/>
  <c r="H241" i="2"/>
  <c r="H229" i="2"/>
  <c r="H169" i="2"/>
  <c r="H193" i="2"/>
  <c r="H181" i="2"/>
  <c r="G211" i="2"/>
  <c r="H211" i="2" s="1"/>
  <c r="H217" i="2" s="1"/>
  <c r="G195" i="2"/>
  <c r="H195" i="2" s="1"/>
  <c r="H205" i="2" s="1"/>
  <c r="H136" i="2" l="1"/>
  <c r="H137" i="2"/>
  <c r="H138" i="2"/>
  <c r="H139" i="2"/>
  <c r="H140" i="2"/>
  <c r="H141" i="2"/>
  <c r="H142" i="2"/>
  <c r="H143" i="2"/>
  <c r="H144" i="2"/>
  <c r="H134" i="2"/>
  <c r="H123" i="2"/>
  <c r="H124" i="2"/>
  <c r="H125" i="2"/>
  <c r="H126" i="2"/>
  <c r="H127" i="2"/>
  <c r="H129" i="2"/>
  <c r="H130" i="2"/>
  <c r="H122" i="2"/>
  <c r="H111" i="2"/>
  <c r="H112" i="2"/>
  <c r="H113" i="2"/>
  <c r="H114" i="2"/>
  <c r="H115" i="2"/>
  <c r="H116" i="2"/>
  <c r="H117" i="2"/>
  <c r="H118" i="2"/>
  <c r="H119" i="2"/>
  <c r="H120" i="2"/>
  <c r="H110" i="2"/>
  <c r="H100" i="2"/>
  <c r="H101" i="2"/>
  <c r="H102" i="2"/>
  <c r="H103" i="2"/>
  <c r="H104" i="2"/>
  <c r="H105" i="2"/>
  <c r="H106" i="2"/>
  <c r="H107" i="2"/>
  <c r="H108" i="2"/>
  <c r="H98" i="2"/>
  <c r="H87" i="2"/>
  <c r="H88" i="2"/>
  <c r="H89" i="2"/>
  <c r="H90" i="2"/>
  <c r="H91" i="2"/>
  <c r="H92" i="2"/>
  <c r="H93" i="2"/>
  <c r="H94" i="2"/>
  <c r="H95" i="2"/>
  <c r="H96" i="2"/>
  <c r="H86" i="2"/>
  <c r="H75" i="2"/>
  <c r="H76" i="2"/>
  <c r="H77" i="2"/>
  <c r="H78" i="2"/>
  <c r="H79" i="2"/>
  <c r="H80" i="2"/>
  <c r="H81" i="2"/>
  <c r="H82" i="2"/>
  <c r="H83" i="2"/>
  <c r="H84" i="2"/>
  <c r="H74" i="2"/>
  <c r="G132" i="2"/>
  <c r="H97" i="2" l="1"/>
  <c r="H85" i="2"/>
  <c r="H121" i="2"/>
  <c r="H109" i="2"/>
  <c r="H133" i="2"/>
  <c r="H145" i="2"/>
  <c r="H36" i="2"/>
  <c r="H35" i="2"/>
  <c r="H29" i="2"/>
  <c r="H30" i="2"/>
  <c r="H32" i="2"/>
  <c r="H33" i="2"/>
  <c r="H27" i="2"/>
  <c r="H16" i="2"/>
  <c r="H17" i="2"/>
  <c r="H18" i="2"/>
  <c r="H19" i="2"/>
  <c r="H20" i="2"/>
  <c r="H21" i="2"/>
  <c r="H22" i="2"/>
  <c r="H23" i="2"/>
  <c r="H14" i="2"/>
  <c r="H3" i="2"/>
  <c r="H4" i="2"/>
  <c r="H5" i="2"/>
  <c r="H6" i="2"/>
  <c r="H7" i="2"/>
  <c r="H8" i="2"/>
  <c r="H9" i="2"/>
  <c r="H10" i="2"/>
  <c r="H11" i="2"/>
  <c r="H12" i="2"/>
  <c r="H2" i="2"/>
  <c r="G72" i="2"/>
  <c r="G71" i="2"/>
  <c r="G63" i="2"/>
  <c r="G64" i="2"/>
  <c r="G66" i="2"/>
  <c r="G67" i="2"/>
  <c r="G68" i="2"/>
  <c r="G62" i="2"/>
  <c r="G70" i="2"/>
  <c r="H70" i="2" s="1"/>
  <c r="H69" i="2"/>
  <c r="G69" i="2" s="1"/>
  <c r="H65" i="2"/>
  <c r="G57" i="2"/>
  <c r="G58" i="2"/>
  <c r="G56" i="2"/>
  <c r="G54" i="2"/>
  <c r="G53" i="2"/>
  <c r="H55" i="2"/>
  <c r="H52" i="2"/>
  <c r="G51" i="2"/>
  <c r="H60" i="2"/>
  <c r="G60" i="2" s="1"/>
  <c r="H51" i="2"/>
  <c r="H50" i="2"/>
  <c r="H47" i="2"/>
  <c r="H46" i="2"/>
  <c r="G48" i="2"/>
  <c r="G45" i="2"/>
  <c r="H44" i="2"/>
  <c r="G44" i="2" s="1"/>
  <c r="H42" i="2"/>
  <c r="G42" i="2" s="1"/>
  <c r="G41" i="2"/>
  <c r="H40" i="2"/>
  <c r="G40" i="2" s="1"/>
  <c r="H39" i="2"/>
  <c r="G39" i="2" s="1"/>
  <c r="G38" i="2"/>
  <c r="G34" i="2"/>
  <c r="G31" i="2"/>
  <c r="H31" i="2" s="1"/>
  <c r="G28" i="2"/>
  <c r="H28" i="2" s="1"/>
  <c r="H37" i="2" s="1"/>
  <c r="I37" i="2" s="1"/>
  <c r="G24" i="2"/>
  <c r="H24" i="2" s="1"/>
  <c r="G15" i="2"/>
  <c r="H15" i="2" s="1"/>
  <c r="F649" i="2"/>
  <c r="F637" i="2"/>
  <c r="F625" i="2"/>
  <c r="F613" i="2"/>
  <c r="F601" i="2"/>
  <c r="F589" i="2"/>
  <c r="F577" i="2"/>
  <c r="F565" i="2"/>
  <c r="F553" i="2"/>
  <c r="F541" i="2"/>
  <c r="F529" i="2"/>
  <c r="F517" i="2"/>
  <c r="F505" i="2"/>
  <c r="F493" i="2"/>
  <c r="F481" i="2"/>
  <c r="F469" i="2"/>
  <c r="F457" i="2"/>
  <c r="F445" i="2"/>
  <c r="F433" i="2"/>
  <c r="F421" i="2"/>
  <c r="F409" i="2"/>
  <c r="F397" i="2"/>
  <c r="F385" i="2"/>
  <c r="F373" i="2"/>
  <c r="F361" i="2"/>
  <c r="F349" i="2"/>
  <c r="F337" i="2"/>
  <c r="F325" i="2"/>
  <c r="F313" i="2"/>
  <c r="F301" i="2"/>
  <c r="F289" i="2"/>
  <c r="F277" i="2"/>
  <c r="F265" i="2"/>
  <c r="F253" i="2"/>
  <c r="F241" i="2"/>
  <c r="F229" i="2"/>
  <c r="F217" i="2"/>
  <c r="F205" i="2"/>
  <c r="F193" i="2"/>
  <c r="F181" i="2"/>
  <c r="F169" i="2"/>
  <c r="F157" i="2"/>
  <c r="F145" i="2"/>
  <c r="I145" i="2" s="1"/>
  <c r="F133" i="2"/>
  <c r="I133" i="2" s="1"/>
  <c r="F121" i="2"/>
  <c r="I121" i="2" s="1"/>
  <c r="F109" i="2"/>
  <c r="I109" i="2" s="1"/>
  <c r="F97" i="2"/>
  <c r="I97" i="2" s="1"/>
  <c r="F85" i="2"/>
  <c r="I85" i="2" s="1"/>
  <c r="F73" i="2"/>
  <c r="F61" i="2"/>
  <c r="F49" i="2"/>
  <c r="F37" i="2"/>
  <c r="F25" i="2"/>
  <c r="F13" i="2"/>
  <c r="H13" i="2" l="1"/>
  <c r="I13" i="2" s="1"/>
  <c r="H25" i="2"/>
  <c r="I25" i="2" s="1"/>
  <c r="H61" i="2"/>
  <c r="I61" i="2" s="1"/>
  <c r="H73" i="2"/>
  <c r="I73" i="2" s="1"/>
  <c r="G50" i="2"/>
  <c r="H49" i="2"/>
  <c r="I49" i="2" s="1"/>
  <c r="G65" i="2"/>
  <c r="H650" i="1"/>
  <c r="H651" i="1"/>
  <c r="H652" i="1"/>
  <c r="H653" i="1"/>
  <c r="H654" i="1"/>
  <c r="H655" i="1"/>
  <c r="H656" i="1"/>
  <c r="H657" i="1"/>
  <c r="H658" i="1"/>
  <c r="H659" i="1"/>
  <c r="H661" i="1"/>
  <c r="H662" i="1"/>
  <c r="H663" i="1"/>
  <c r="H664" i="1"/>
  <c r="H665" i="1"/>
  <c r="H666" i="1"/>
  <c r="H667" i="1"/>
  <c r="H668" i="1"/>
  <c r="H669" i="1"/>
  <c r="H670" i="1"/>
  <c r="H671" i="1"/>
  <c r="H673" i="1"/>
  <c r="H674" i="1"/>
  <c r="H675" i="1"/>
  <c r="H676" i="1"/>
  <c r="H678" i="1"/>
  <c r="H679" i="1"/>
  <c r="H680" i="1"/>
  <c r="H681" i="1"/>
  <c r="H682" i="1"/>
  <c r="H683" i="1"/>
  <c r="H685" i="1"/>
  <c r="H686" i="1"/>
  <c r="H687" i="1"/>
  <c r="H688" i="1"/>
  <c r="H689" i="1"/>
  <c r="H695" i="1"/>
  <c r="H698" i="1"/>
  <c r="H699" i="1"/>
  <c r="H700" i="1"/>
  <c r="H701" i="1"/>
  <c r="H702" i="1"/>
  <c r="H707" i="1"/>
  <c r="H710" i="1"/>
  <c r="H711" i="1"/>
  <c r="H712" i="1"/>
  <c r="H714" i="1"/>
  <c r="H715" i="1"/>
  <c r="H716" i="1"/>
  <c r="H717" i="1"/>
  <c r="H718" i="1"/>
  <c r="H719" i="1"/>
  <c r="H649" i="1"/>
  <c r="G713" i="1"/>
  <c r="H713" i="1" s="1"/>
  <c r="G709" i="1"/>
  <c r="H709" i="1" s="1"/>
  <c r="G705" i="1"/>
  <c r="H705" i="1" s="1"/>
  <c r="G704" i="1"/>
  <c r="H704" i="1" s="1"/>
  <c r="H684" i="1" l="1"/>
  <c r="H720" i="1"/>
  <c r="G703" i="1"/>
  <c r="H703" i="1" s="1"/>
  <c r="H708" i="1" s="1"/>
  <c r="G694" i="1"/>
  <c r="H694" i="1" s="1"/>
  <c r="G693" i="1"/>
  <c r="H693" i="1" s="1"/>
  <c r="G692" i="1"/>
  <c r="H692" i="1" s="1"/>
  <c r="G691" i="1"/>
  <c r="H691" i="1" s="1"/>
  <c r="G690" i="1"/>
  <c r="H690" i="1" s="1"/>
  <c r="H638" i="1"/>
  <c r="H639" i="1"/>
  <c r="H640" i="1"/>
  <c r="H641" i="1"/>
  <c r="H642" i="1"/>
  <c r="H643" i="1"/>
  <c r="H645" i="1"/>
  <c r="H646" i="1"/>
  <c r="H647" i="1"/>
  <c r="H627" i="1"/>
  <c r="H629" i="1"/>
  <c r="H630" i="1"/>
  <c r="H631" i="1"/>
  <c r="H633" i="1"/>
  <c r="H625" i="1"/>
  <c r="H614" i="1"/>
  <c r="H615" i="1"/>
  <c r="H616" i="1"/>
  <c r="H617" i="1"/>
  <c r="H618" i="1"/>
  <c r="H619" i="1"/>
  <c r="H620" i="1"/>
  <c r="H621" i="1"/>
  <c r="H622" i="1"/>
  <c r="H623" i="1"/>
  <c r="H613" i="1"/>
  <c r="H602" i="1"/>
  <c r="H603" i="1"/>
  <c r="H604" i="1"/>
  <c r="H605" i="1"/>
  <c r="H606" i="1"/>
  <c r="H607" i="1"/>
  <c r="H608" i="1"/>
  <c r="H609" i="1"/>
  <c r="H610" i="1"/>
  <c r="H611" i="1"/>
  <c r="H601" i="1"/>
  <c r="H590" i="1"/>
  <c r="H591" i="1"/>
  <c r="H592" i="1"/>
  <c r="H593" i="1"/>
  <c r="H594" i="1"/>
  <c r="H595" i="1"/>
  <c r="H596" i="1"/>
  <c r="H597" i="1"/>
  <c r="H598" i="1"/>
  <c r="H599" i="1"/>
  <c r="H589" i="1"/>
  <c r="H580" i="1"/>
  <c r="H579" i="1"/>
  <c r="H585" i="1"/>
  <c r="H586" i="1"/>
  <c r="H587" i="1"/>
  <c r="H578" i="1"/>
  <c r="G637" i="1"/>
  <c r="H637" i="1" s="1"/>
  <c r="G644" i="1"/>
  <c r="H644" i="1" s="1"/>
  <c r="G628" i="1"/>
  <c r="H628" i="1" s="1"/>
  <c r="G632" i="1"/>
  <c r="H632" i="1" s="1"/>
  <c r="G626" i="1"/>
  <c r="H626" i="1" s="1"/>
  <c r="G635" i="1"/>
  <c r="H635" i="1" s="1"/>
  <c r="G634" i="1"/>
  <c r="H634" i="1" s="1"/>
  <c r="G625" i="1"/>
  <c r="H569" i="1"/>
  <c r="H575" i="1"/>
  <c r="H576" i="1"/>
  <c r="H563" i="1"/>
  <c r="H544" i="1"/>
  <c r="H545" i="1"/>
  <c r="H546" i="1"/>
  <c r="H548" i="1"/>
  <c r="H549" i="1"/>
  <c r="H550" i="1"/>
  <c r="H531" i="1"/>
  <c r="H532" i="1"/>
  <c r="H533" i="1"/>
  <c r="H534" i="1"/>
  <c r="H535" i="1"/>
  <c r="H536" i="1"/>
  <c r="H537" i="1"/>
  <c r="H539" i="1"/>
  <c r="H530" i="1"/>
  <c r="H520" i="1"/>
  <c r="H521" i="1"/>
  <c r="H522" i="1"/>
  <c r="H523" i="1"/>
  <c r="H524" i="1"/>
  <c r="H525" i="1"/>
  <c r="H526" i="1"/>
  <c r="H527" i="1"/>
  <c r="H528" i="1"/>
  <c r="H518" i="1"/>
  <c r="H508" i="1"/>
  <c r="H509" i="1"/>
  <c r="H510" i="1"/>
  <c r="H511" i="1"/>
  <c r="H512" i="1"/>
  <c r="H513" i="1"/>
  <c r="H514" i="1"/>
  <c r="H515" i="1"/>
  <c r="H506" i="1"/>
  <c r="G574" i="1"/>
  <c r="H574" i="1" s="1"/>
  <c r="G562" i="1"/>
  <c r="H562" i="1" s="1"/>
  <c r="G564" i="1"/>
  <c r="H564" i="1" s="1"/>
  <c r="G551" i="1"/>
  <c r="H551" i="1" s="1"/>
  <c r="G552" i="1"/>
  <c r="H552" i="1" s="1"/>
  <c r="G538" i="1"/>
  <c r="H538" i="1" s="1"/>
  <c r="G540" i="1"/>
  <c r="H540" i="1" s="1"/>
  <c r="G516" i="1"/>
  <c r="H516" i="1" s="1"/>
  <c r="G573" i="1"/>
  <c r="H573" i="1" s="1"/>
  <c r="G572" i="1"/>
  <c r="H572" i="1" s="1"/>
  <c r="G571" i="1"/>
  <c r="H571" i="1" s="1"/>
  <c r="G570" i="1"/>
  <c r="H570" i="1" s="1"/>
  <c r="G569" i="1"/>
  <c r="G568" i="1"/>
  <c r="H568" i="1" s="1"/>
  <c r="G567" i="1"/>
  <c r="H567" i="1" s="1"/>
  <c r="G566" i="1"/>
  <c r="H566" i="1" s="1"/>
  <c r="G561" i="1"/>
  <c r="H561" i="1" s="1"/>
  <c r="G560" i="1"/>
  <c r="H560" i="1" s="1"/>
  <c r="G559" i="1"/>
  <c r="H559" i="1" s="1"/>
  <c r="G558" i="1"/>
  <c r="H558" i="1" s="1"/>
  <c r="G557" i="1"/>
  <c r="H557" i="1" s="1"/>
  <c r="G556" i="1"/>
  <c r="H556" i="1" s="1"/>
  <c r="G555" i="1"/>
  <c r="H555" i="1" s="1"/>
  <c r="G554" i="1"/>
  <c r="H554" i="1" s="1"/>
  <c r="G542" i="1"/>
  <c r="H542" i="1" s="1"/>
  <c r="G507" i="1"/>
  <c r="H507" i="1" s="1"/>
  <c r="F720" i="1"/>
  <c r="I720" i="1" s="1"/>
  <c r="F708" i="1"/>
  <c r="F696" i="1"/>
  <c r="F684" i="1"/>
  <c r="I684" i="1" s="1"/>
  <c r="F672" i="1"/>
  <c r="H672" i="1" s="1"/>
  <c r="F660" i="1"/>
  <c r="H660" i="1" s="1"/>
  <c r="F648" i="1"/>
  <c r="F636" i="1"/>
  <c r="F624" i="1"/>
  <c r="F612" i="1"/>
  <c r="F600" i="1"/>
  <c r="F588" i="1"/>
  <c r="F577" i="1"/>
  <c r="F565" i="1"/>
  <c r="F553" i="1"/>
  <c r="F541" i="1"/>
  <c r="F529" i="1"/>
  <c r="F517" i="1"/>
  <c r="I708" i="1" l="1"/>
  <c r="H648" i="1"/>
  <c r="I648" i="1" s="1"/>
  <c r="H588" i="1"/>
  <c r="I588" i="1" s="1"/>
  <c r="H624" i="1"/>
  <c r="I624" i="1" s="1"/>
  <c r="H541" i="1"/>
  <c r="I541" i="1" s="1"/>
  <c r="H517" i="1"/>
  <c r="I517" i="1" s="1"/>
  <c r="H612" i="1"/>
  <c r="I612" i="1" s="1"/>
  <c r="H529" i="1"/>
  <c r="H600" i="1"/>
  <c r="I600" i="1" s="1"/>
  <c r="H696" i="1"/>
  <c r="I696" i="1" s="1"/>
  <c r="H553" i="1"/>
  <c r="I553" i="1" s="1"/>
  <c r="H565" i="1"/>
  <c r="I565" i="1" s="1"/>
  <c r="H577" i="1"/>
  <c r="I577" i="1" s="1"/>
  <c r="H636" i="1"/>
  <c r="I636" i="1" s="1"/>
  <c r="F505" i="1"/>
  <c r="H495" i="1"/>
  <c r="H496" i="1"/>
  <c r="H497" i="1"/>
  <c r="H498" i="1"/>
  <c r="H499" i="1"/>
  <c r="H500" i="1"/>
  <c r="H501" i="1"/>
  <c r="H502" i="1"/>
  <c r="H503" i="1"/>
  <c r="H504" i="1"/>
  <c r="H494" i="1"/>
  <c r="F493" i="1"/>
  <c r="H483" i="1"/>
  <c r="H484" i="1"/>
  <c r="H485" i="1"/>
  <c r="H486" i="1"/>
  <c r="H487" i="1"/>
  <c r="H488" i="1"/>
  <c r="H489" i="1"/>
  <c r="H490" i="1"/>
  <c r="H491" i="1"/>
  <c r="H492" i="1"/>
  <c r="H482" i="1"/>
  <c r="F481" i="1"/>
  <c r="H471" i="1"/>
  <c r="H472" i="1"/>
  <c r="H473" i="1"/>
  <c r="H474" i="1"/>
  <c r="H475" i="1"/>
  <c r="H476" i="1"/>
  <c r="H477" i="1"/>
  <c r="H478" i="1"/>
  <c r="H479" i="1"/>
  <c r="H480" i="1"/>
  <c r="H470" i="1"/>
  <c r="H459" i="1"/>
  <c r="H460" i="1"/>
  <c r="H461" i="1"/>
  <c r="H462" i="1"/>
  <c r="H463" i="1"/>
  <c r="H464" i="1"/>
  <c r="H465" i="1"/>
  <c r="H466" i="1"/>
  <c r="H467" i="1"/>
  <c r="H468" i="1"/>
  <c r="H458" i="1"/>
  <c r="H447" i="1"/>
  <c r="H448" i="1"/>
  <c r="H449" i="1"/>
  <c r="H450" i="1"/>
  <c r="H451" i="1"/>
  <c r="H452" i="1"/>
  <c r="H453" i="1"/>
  <c r="H455" i="1"/>
  <c r="H456" i="1"/>
  <c r="H446" i="1"/>
  <c r="H435" i="1"/>
  <c r="H436" i="1"/>
  <c r="H437" i="1"/>
  <c r="H438" i="1"/>
  <c r="H439" i="1"/>
  <c r="H440" i="1"/>
  <c r="H441" i="1"/>
  <c r="H442" i="1"/>
  <c r="H443" i="1"/>
  <c r="H444" i="1"/>
  <c r="H434" i="1"/>
  <c r="H457" i="1" l="1"/>
  <c r="H469" i="1"/>
  <c r="H481" i="1"/>
  <c r="I481" i="1" s="1"/>
  <c r="H493" i="1"/>
  <c r="I493" i="1" s="1"/>
  <c r="H505" i="1"/>
  <c r="I505" i="1" s="1"/>
  <c r="H445" i="1"/>
  <c r="H388" i="1"/>
  <c r="H379" i="1"/>
  <c r="H382" i="1"/>
  <c r="H363" i="1"/>
  <c r="H364" i="1"/>
  <c r="H365" i="1"/>
  <c r="H367" i="1"/>
  <c r="H369" i="1"/>
  <c r="H371" i="1"/>
  <c r="H372" i="1"/>
  <c r="H374" i="1"/>
  <c r="H375" i="1"/>
  <c r="H376" i="1"/>
  <c r="H377" i="1"/>
  <c r="H378" i="1"/>
  <c r="H380" i="1"/>
  <c r="H381" i="1"/>
  <c r="H383" i="1"/>
  <c r="H384" i="1"/>
  <c r="H386" i="1"/>
  <c r="H389" i="1"/>
  <c r="H390" i="1"/>
  <c r="H391" i="1"/>
  <c r="H392" i="1"/>
  <c r="H393" i="1"/>
  <c r="H394" i="1"/>
  <c r="H395" i="1"/>
  <c r="H398" i="1"/>
  <c r="H399" i="1"/>
  <c r="H400" i="1"/>
  <c r="H401" i="1"/>
  <c r="H402" i="1"/>
  <c r="H403" i="1"/>
  <c r="H405" i="1"/>
  <c r="H406" i="1"/>
  <c r="H407" i="1"/>
  <c r="H408" i="1"/>
  <c r="H412" i="1"/>
  <c r="H413" i="1"/>
  <c r="H414" i="1"/>
  <c r="H415" i="1"/>
  <c r="H416" i="1"/>
  <c r="H417" i="1"/>
  <c r="H418" i="1"/>
  <c r="H419" i="1"/>
  <c r="H420" i="1"/>
  <c r="H422" i="1"/>
  <c r="H423" i="1"/>
  <c r="H424" i="1"/>
  <c r="H425" i="1"/>
  <c r="H426" i="1"/>
  <c r="H427" i="1"/>
  <c r="H429" i="1"/>
  <c r="H430" i="1"/>
  <c r="H431" i="1"/>
  <c r="H432" i="1"/>
  <c r="H362" i="1"/>
  <c r="G410" i="1"/>
  <c r="H410" i="1" s="1"/>
  <c r="G404" i="1"/>
  <c r="H404" i="1" s="1"/>
  <c r="G396" i="1"/>
  <c r="H396" i="1" s="1"/>
  <c r="G387" i="1"/>
  <c r="H387" i="1" s="1"/>
  <c r="G370" i="1"/>
  <c r="H370" i="1" s="1"/>
  <c r="G368" i="1"/>
  <c r="H368" i="1" s="1"/>
  <c r="G366" i="1"/>
  <c r="H366" i="1" s="1"/>
  <c r="G411" i="1"/>
  <c r="H411" i="1" s="1"/>
  <c r="H351" i="1"/>
  <c r="H352" i="1"/>
  <c r="H353" i="1"/>
  <c r="H355" i="1"/>
  <c r="H356" i="1"/>
  <c r="H358" i="1"/>
  <c r="H359" i="1"/>
  <c r="H360" i="1"/>
  <c r="H350" i="1"/>
  <c r="H339" i="1"/>
  <c r="H340" i="1"/>
  <c r="H341" i="1"/>
  <c r="H342" i="1"/>
  <c r="H343" i="1"/>
  <c r="H344" i="1"/>
  <c r="H345" i="1"/>
  <c r="H346" i="1"/>
  <c r="H347" i="1"/>
  <c r="H348" i="1"/>
  <c r="H327" i="1"/>
  <c r="H328" i="1"/>
  <c r="H330" i="1"/>
  <c r="H331" i="1"/>
  <c r="H332" i="1"/>
  <c r="H333" i="1"/>
  <c r="H334" i="1"/>
  <c r="H335" i="1"/>
  <c r="H336" i="1"/>
  <c r="H326" i="1"/>
  <c r="H315" i="1"/>
  <c r="H316" i="1"/>
  <c r="H317" i="1"/>
  <c r="H318" i="1"/>
  <c r="H319" i="1"/>
  <c r="H320" i="1"/>
  <c r="H321" i="1"/>
  <c r="H322" i="1"/>
  <c r="H324" i="1"/>
  <c r="H314" i="1"/>
  <c r="H303" i="1"/>
  <c r="H304" i="1"/>
  <c r="H305" i="1"/>
  <c r="H306" i="1"/>
  <c r="H307" i="1"/>
  <c r="H308" i="1"/>
  <c r="H309" i="1"/>
  <c r="H310" i="1"/>
  <c r="H311" i="1"/>
  <c r="H312" i="1"/>
  <c r="H302" i="1"/>
  <c r="H291" i="1"/>
  <c r="H292" i="1"/>
  <c r="H293" i="1"/>
  <c r="H294" i="1"/>
  <c r="H296" i="1"/>
  <c r="H297" i="1"/>
  <c r="H298" i="1"/>
  <c r="H299" i="1"/>
  <c r="H300" i="1"/>
  <c r="H290" i="1"/>
  <c r="G357" i="1"/>
  <c r="H357" i="1" s="1"/>
  <c r="G323" i="1"/>
  <c r="H323" i="1" s="1"/>
  <c r="G354" i="1"/>
  <c r="H354" i="1" s="1"/>
  <c r="G338" i="1"/>
  <c r="H338" i="1" s="1"/>
  <c r="F469" i="1"/>
  <c r="I469" i="1" s="1"/>
  <c r="F457" i="1"/>
  <c r="I457" i="1" s="1"/>
  <c r="F445" i="1"/>
  <c r="I445" i="1" s="1"/>
  <c r="F433" i="1"/>
  <c r="F421" i="1"/>
  <c r="F409" i="1"/>
  <c r="F397" i="1"/>
  <c r="F385" i="1"/>
  <c r="F373" i="1"/>
  <c r="F361" i="1"/>
  <c r="F349" i="1"/>
  <c r="F337" i="1"/>
  <c r="F325" i="1"/>
  <c r="F313" i="1"/>
  <c r="F301" i="1"/>
  <c r="H313" i="1" l="1"/>
  <c r="I313" i="1" s="1"/>
  <c r="H433" i="1"/>
  <c r="I433" i="1" s="1"/>
  <c r="H349" i="1"/>
  <c r="I349" i="1" s="1"/>
  <c r="H301" i="1"/>
  <c r="I301" i="1" s="1"/>
  <c r="H337" i="1"/>
  <c r="I337" i="1" s="1"/>
  <c r="H385" i="1"/>
  <c r="I385" i="1" s="1"/>
  <c r="H325" i="1"/>
  <c r="I325" i="1" s="1"/>
  <c r="H361" i="1"/>
  <c r="I361" i="1" s="1"/>
  <c r="H421" i="1"/>
  <c r="I421" i="1" s="1"/>
  <c r="H409" i="1"/>
  <c r="I409" i="1" s="1"/>
  <c r="H397" i="1"/>
  <c r="I397" i="1" s="1"/>
  <c r="H373" i="1"/>
  <c r="I373" i="1" s="1"/>
  <c r="F289" i="1"/>
  <c r="F277" i="1"/>
  <c r="F265" i="1"/>
  <c r="F253" i="1"/>
  <c r="F241" i="1"/>
  <c r="F229" i="1"/>
  <c r="H288" i="1"/>
  <c r="H280" i="1"/>
  <c r="H281" i="1"/>
  <c r="H282" i="1"/>
  <c r="H283" i="1"/>
  <c r="H284" i="1"/>
  <c r="H285" i="1"/>
  <c r="H286" i="1"/>
  <c r="H287" i="1"/>
  <c r="H278" i="1"/>
  <c r="H267" i="1"/>
  <c r="H270" i="1"/>
  <c r="H272" i="1"/>
  <c r="H273" i="1"/>
  <c r="H274" i="1"/>
  <c r="H275" i="1"/>
  <c r="H276" i="1"/>
  <c r="H266" i="1"/>
  <c r="H255" i="1"/>
  <c r="H256" i="1"/>
  <c r="H258" i="1"/>
  <c r="H261" i="1"/>
  <c r="H262" i="1"/>
  <c r="H263" i="1"/>
  <c r="H264" i="1"/>
  <c r="H254" i="1"/>
  <c r="H243" i="1"/>
  <c r="H244" i="1"/>
  <c r="H245" i="1"/>
  <c r="H246" i="1"/>
  <c r="H247" i="1"/>
  <c r="H248" i="1"/>
  <c r="H249" i="1"/>
  <c r="H250" i="1"/>
  <c r="H251" i="1"/>
  <c r="H252" i="1"/>
  <c r="H242" i="1"/>
  <c r="H231" i="1"/>
  <c r="H232" i="1"/>
  <c r="H233" i="1"/>
  <c r="H234" i="1"/>
  <c r="H235" i="1"/>
  <c r="H236" i="1"/>
  <c r="H237" i="1"/>
  <c r="H238" i="1"/>
  <c r="H239" i="1"/>
  <c r="H240" i="1"/>
  <c r="H230" i="1"/>
  <c r="H219" i="1"/>
  <c r="H220" i="1"/>
  <c r="H221" i="1"/>
  <c r="H222" i="1"/>
  <c r="H223" i="1"/>
  <c r="H224" i="1"/>
  <c r="H225" i="1"/>
  <c r="H226" i="1"/>
  <c r="H227" i="1"/>
  <c r="H228" i="1"/>
  <c r="H218" i="1"/>
  <c r="G268" i="1"/>
  <c r="H268" i="1" s="1"/>
  <c r="G269" i="1"/>
  <c r="G260" i="1"/>
  <c r="H260" i="1" s="1"/>
  <c r="G257" i="1"/>
  <c r="H269" i="1" s="1"/>
  <c r="G259" i="1"/>
  <c r="H259" i="1" s="1"/>
  <c r="H257" i="1" l="1"/>
  <c r="H253" i="1"/>
  <c r="I253" i="1" s="1"/>
  <c r="H241" i="1"/>
  <c r="I241" i="1" s="1"/>
  <c r="H289" i="1"/>
  <c r="I289" i="1" s="1"/>
  <c r="H229" i="1"/>
  <c r="I229" i="1" s="1"/>
  <c r="H265" i="1"/>
  <c r="I265" i="1" s="1"/>
  <c r="H277" i="1"/>
  <c r="I277" i="1" s="1"/>
  <c r="G183" i="1"/>
  <c r="H183" i="1" s="1"/>
  <c r="G184" i="1"/>
  <c r="H184" i="1" s="1"/>
  <c r="H217" i="1"/>
  <c r="H158" i="1"/>
  <c r="H172" i="1"/>
  <c r="H179" i="1"/>
  <c r="H167" i="1"/>
  <c r="G192" i="1"/>
  <c r="H192" i="1" s="1"/>
  <c r="G191" i="1"/>
  <c r="H191" i="1" s="1"/>
  <c r="G190" i="1"/>
  <c r="H190" i="1" s="1"/>
  <c r="G188" i="1"/>
  <c r="H188" i="1" s="1"/>
  <c r="G187" i="1"/>
  <c r="H187" i="1" s="1"/>
  <c r="G180" i="1"/>
  <c r="H180" i="1" s="1"/>
  <c r="H147" i="1"/>
  <c r="H148" i="1"/>
  <c r="H149" i="1"/>
  <c r="H150" i="1"/>
  <c r="H151" i="1"/>
  <c r="H152" i="1"/>
  <c r="H153" i="1"/>
  <c r="H154" i="1"/>
  <c r="H155" i="1"/>
  <c r="H156" i="1"/>
  <c r="H159" i="1"/>
  <c r="H160" i="1"/>
  <c r="H161" i="1"/>
  <c r="H162" i="1"/>
  <c r="H163" i="1"/>
  <c r="H164" i="1"/>
  <c r="H165" i="1"/>
  <c r="H166" i="1"/>
  <c r="H168" i="1"/>
  <c r="H170" i="1"/>
  <c r="H171" i="1"/>
  <c r="H173" i="1"/>
  <c r="H174" i="1"/>
  <c r="H175" i="1"/>
  <c r="H176" i="1"/>
  <c r="H177" i="1"/>
  <c r="H178" i="1"/>
  <c r="H182" i="1"/>
  <c r="H189" i="1"/>
  <c r="H194" i="1"/>
  <c r="H205" i="1" s="1"/>
  <c r="H146" i="1"/>
  <c r="G186" i="1"/>
  <c r="H186" i="1" s="1"/>
  <c r="G185" i="1"/>
  <c r="H185" i="1" s="1"/>
  <c r="F217" i="1"/>
  <c r="F205" i="1"/>
  <c r="F193" i="1"/>
  <c r="F181" i="1"/>
  <c r="F169" i="1"/>
  <c r="F157" i="1"/>
  <c r="F145" i="1"/>
  <c r="G144" i="1"/>
  <c r="H144" i="1" s="1"/>
  <c r="F133" i="1"/>
  <c r="F121" i="1"/>
  <c r="F109" i="1"/>
  <c r="H135" i="1"/>
  <c r="H136" i="1"/>
  <c r="H137" i="1"/>
  <c r="H138" i="1"/>
  <c r="H139" i="1"/>
  <c r="H140" i="1"/>
  <c r="H141" i="1"/>
  <c r="H142" i="1"/>
  <c r="H143" i="1"/>
  <c r="H134" i="1"/>
  <c r="H123" i="1"/>
  <c r="H124" i="1"/>
  <c r="H125" i="1"/>
  <c r="H126" i="1"/>
  <c r="H127" i="1"/>
  <c r="H128" i="1"/>
  <c r="H129" i="1"/>
  <c r="H130" i="1"/>
  <c r="H131" i="1"/>
  <c r="H132" i="1"/>
  <c r="H122" i="1"/>
  <c r="G119" i="1"/>
  <c r="H119" i="1" s="1"/>
  <c r="H111" i="1"/>
  <c r="H112" i="1"/>
  <c r="H113" i="1"/>
  <c r="H114" i="1"/>
  <c r="H115" i="1"/>
  <c r="H116" i="1"/>
  <c r="H117" i="1"/>
  <c r="H118" i="1"/>
  <c r="H120" i="1"/>
  <c r="H110" i="1"/>
  <c r="G108" i="1"/>
  <c r="H108" i="1" s="1"/>
  <c r="H99" i="1"/>
  <c r="H100" i="1"/>
  <c r="H101" i="1"/>
  <c r="H102" i="1"/>
  <c r="H103" i="1"/>
  <c r="H104" i="1"/>
  <c r="H105" i="1"/>
  <c r="H106" i="1"/>
  <c r="H107" i="1"/>
  <c r="H98" i="1"/>
  <c r="F97" i="1"/>
  <c r="H96" i="1"/>
  <c r="H87" i="1"/>
  <c r="H88" i="1"/>
  <c r="H89" i="1"/>
  <c r="H90" i="1"/>
  <c r="H91" i="1"/>
  <c r="H92" i="1"/>
  <c r="H93" i="1"/>
  <c r="H94" i="1"/>
  <c r="H95" i="1"/>
  <c r="H86" i="1"/>
  <c r="F85" i="1"/>
  <c r="H75" i="1"/>
  <c r="H76" i="1"/>
  <c r="H77" i="1"/>
  <c r="H78" i="1"/>
  <c r="H79" i="1"/>
  <c r="H80" i="1"/>
  <c r="H81" i="1"/>
  <c r="H82" i="1"/>
  <c r="H83" i="1"/>
  <c r="H84" i="1"/>
  <c r="H74" i="1"/>
  <c r="G64" i="1"/>
  <c r="H64" i="1" s="1"/>
  <c r="G63" i="1"/>
  <c r="H63" i="1" s="1"/>
  <c r="G60" i="1"/>
  <c r="H55" i="1"/>
  <c r="G59" i="1"/>
  <c r="H59" i="1" s="1"/>
  <c r="G52" i="1"/>
  <c r="H52" i="1" s="1"/>
  <c r="F73" i="1"/>
  <c r="F61" i="1"/>
  <c r="F49" i="1"/>
  <c r="F37" i="1"/>
  <c r="F25" i="1"/>
  <c r="F13" i="1"/>
  <c r="H3" i="1"/>
  <c r="H4" i="1"/>
  <c r="H5" i="1"/>
  <c r="H6" i="1"/>
  <c r="H7" i="1"/>
  <c r="H8" i="1"/>
  <c r="H9" i="1"/>
  <c r="H10" i="1"/>
  <c r="H11" i="1"/>
  <c r="H12" i="1"/>
  <c r="H14" i="1"/>
  <c r="H15" i="1"/>
  <c r="H16" i="1"/>
  <c r="H17" i="1"/>
  <c r="H18" i="1"/>
  <c r="H19" i="1"/>
  <c r="H20" i="1"/>
  <c r="H21" i="1"/>
  <c r="H22" i="1"/>
  <c r="H23" i="1"/>
  <c r="H24" i="1"/>
  <c r="H26" i="1"/>
  <c r="H27" i="1"/>
  <c r="H28" i="1"/>
  <c r="H29" i="1"/>
  <c r="H30" i="1"/>
  <c r="H31" i="1"/>
  <c r="H32" i="1"/>
  <c r="H33" i="1"/>
  <c r="H34" i="1"/>
  <c r="H35" i="1"/>
  <c r="H36" i="1"/>
  <c r="H38" i="1"/>
  <c r="H39" i="1"/>
  <c r="H40" i="1"/>
  <c r="H41" i="1"/>
  <c r="H42" i="1"/>
  <c r="H43" i="1"/>
  <c r="H44" i="1"/>
  <c r="H45" i="1"/>
  <c r="H46" i="1"/>
  <c r="H47" i="1"/>
  <c r="H48" i="1"/>
  <c r="H50" i="1"/>
  <c r="H51" i="1"/>
  <c r="H53" i="1"/>
  <c r="H54" i="1"/>
  <c r="H56" i="1"/>
  <c r="H57" i="1"/>
  <c r="H58" i="1"/>
  <c r="H60" i="1"/>
  <c r="H62" i="1"/>
  <c r="H65" i="1"/>
  <c r="H66" i="1"/>
  <c r="H68" i="1"/>
  <c r="H70" i="1"/>
  <c r="H72" i="1"/>
  <c r="H2" i="1"/>
  <c r="I205" i="1" l="1"/>
  <c r="H181" i="1"/>
  <c r="I181" i="1" s="1"/>
  <c r="I217" i="1"/>
  <c r="H169" i="1"/>
  <c r="I169" i="1" s="1"/>
  <c r="H157" i="1"/>
  <c r="I157" i="1" s="1"/>
  <c r="H193" i="1"/>
  <c r="I193" i="1" s="1"/>
  <c r="H13" i="1"/>
  <c r="H109" i="1"/>
  <c r="I109" i="1" s="1"/>
  <c r="H145" i="1"/>
  <c r="I145" i="1" s="1"/>
  <c r="H133" i="1"/>
  <c r="I133" i="1" s="1"/>
  <c r="H49" i="1"/>
  <c r="I49" i="1" s="1"/>
  <c r="H85" i="1"/>
  <c r="I85" i="1" s="1"/>
  <c r="H97" i="1"/>
  <c r="I97" i="1" s="1"/>
  <c r="H121" i="1"/>
  <c r="I121" i="1" s="1"/>
  <c r="H37" i="1"/>
  <c r="I37" i="1" s="1"/>
  <c r="H25" i="1"/>
  <c r="I25" i="1" s="1"/>
  <c r="H73" i="1"/>
  <c r="I73" i="1" s="1"/>
  <c r="H61" i="1"/>
  <c r="I61" i="1" s="1"/>
  <c r="G272" i="1"/>
  <c r="G27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Niranjana</author>
  </authors>
  <commentList>
    <comment ref="K80" authorId="0" shapeId="0" xr:uid="{4202280A-B876-4161-93A1-CEFCD23A9F21}">
      <text>
        <r>
          <rPr>
            <b/>
            <sz val="9"/>
            <color indexed="81"/>
            <rFont val="Tahoma"/>
            <family val="2"/>
          </rPr>
          <t>Niranjana:</t>
        </r>
        <r>
          <rPr>
            <sz val="9"/>
            <color indexed="81"/>
            <rFont val="Tahoma"/>
            <family val="2"/>
          </rPr>
          <t xml:space="preserve">
</t>
        </r>
      </text>
    </comment>
  </commentList>
</comments>
</file>

<file path=xl/sharedStrings.xml><?xml version="1.0" encoding="utf-8"?>
<sst xmlns="http://schemas.openxmlformats.org/spreadsheetml/2006/main" count="4384" uniqueCount="27">
  <si>
    <t>Insecticide</t>
  </si>
  <si>
    <t>Instar</t>
  </si>
  <si>
    <t>Run</t>
  </si>
  <si>
    <t>Initial SA</t>
  </si>
  <si>
    <t>Final SA</t>
  </si>
  <si>
    <t>SA consumed</t>
  </si>
  <si>
    <t>BCF</t>
  </si>
  <si>
    <t>nominal_uguL</t>
  </si>
  <si>
    <t>NA</t>
  </si>
  <si>
    <t>larva_number</t>
  </si>
  <si>
    <t>CTR</t>
  </si>
  <si>
    <t>Initial_SA</t>
  </si>
  <si>
    <t>Final_SA</t>
  </si>
  <si>
    <t>SA_consumed</t>
  </si>
  <si>
    <t>CFS</t>
  </si>
  <si>
    <t>IMI</t>
  </si>
  <si>
    <t>leaf_cm2</t>
  </si>
  <si>
    <t>TMX</t>
  </si>
  <si>
    <t>CDN</t>
  </si>
  <si>
    <t>Rate_consumed</t>
  </si>
  <si>
    <t>These data were used in Table S17 following input to raw file "AcuteLarvalStudies_DoseCalculation.xslx"</t>
  </si>
  <si>
    <t>Column 8 is surface area of leaf consumed by the larva. It is Column 6 (initial leaf surface area) - Column 7 (final leaf surface area)</t>
  </si>
  <si>
    <t>Column 9 is the average rate of leaf surface consumed by larvae in the control/treatment group. It is Column 8 (average leaf surface area consumed) divided by Column 6 (average leaf surface area provided).</t>
  </si>
  <si>
    <t>Information on columns 1 to 6 can be found in Krishnan et al. (2020).</t>
  </si>
  <si>
    <t>Column 7 is the leaf surface area (in cm2) left behind following larval consumption of treated leaves for 24- or 48-h (see Krishnan et al. 2020). If there is no value input in the column, it means the entire leaf surface area was consumed by the larva. If NA is input into Column 6 or Column 7, it means no image of the initial and/or final leaf leaf surface area was taken.</t>
  </si>
  <si>
    <r>
      <t>This file contains data provided in Krishnan et al. (2020) and</t>
    </r>
    <r>
      <rPr>
        <b/>
        <sz val="11"/>
        <color theme="1"/>
        <rFont val="Calibri"/>
        <family val="2"/>
        <scheme val="minor"/>
      </rPr>
      <t xml:space="preserve"> </t>
    </r>
    <r>
      <rPr>
        <sz val="11"/>
        <color theme="1"/>
        <rFont val="Calibri"/>
        <family val="2"/>
        <scheme val="minor"/>
      </rPr>
      <t>calculates consumption rate of treated leaves by individual monarch larva in acute dietary toxicity studies (see Krishnan et al. 2020).</t>
    </r>
  </si>
  <si>
    <t>The different tabs provide consumption rate information for different insecticides. IMI = imidacloprid; TMX: thiamethoxam; CDN: clothianidin; CFS: chlorpyrifos; CTR: chlorantraniliprole; BCF: beta-cyfluthrin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</si>
</sst>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00"/>
    <numFmt numFmtId="166" formatCode="0.00000"/>
  </numFmts>
  <fonts count="5" x14ac:knownFonts="1">
    <font>
      <sz val="11"/>
      <color theme="1"/>
      <name val="Calibri"/>
      <family val="2"/>
      <scheme val="minor"/>
    </font>
    <font>
      <b/>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0" borderId="0" xfId="0" applyFill="1"/>
    <xf numFmtId="164" fontId="0" fillId="0" borderId="0" xfId="0" applyNumberFormat="1"/>
    <xf numFmtId="164" fontId="1" fillId="0" borderId="0" xfId="0" applyNumberFormat="1" applyFont="1"/>
    <xf numFmtId="165" fontId="0" fillId="0" borderId="0" xfId="0" applyNumberFormat="1"/>
    <xf numFmtId="166" fontId="0" fillId="0" borderId="0" xfId="0" applyNumberFormat="1"/>
    <xf numFmtId="0" fontId="0" fillId="0" borderId="0" xfId="0" applyFont="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Niranjana/Desktop/CFS%202nd%20R4%201.17.19.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iranjana/Desktop/CTR%202nd%20R1%205.10.18%20(petri%20plates%20used).csv"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Niranjana/Desktop/BCF%202nd%20R4%201.17.19_Afte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FS 2nd R4 1.17.19"/>
    </sheetNames>
    <sheetDataSet>
      <sheetData sheetId="0">
        <row r="19">
          <cell r="B19">
            <v>0.19153897659585101</v>
          </cell>
        </row>
        <row r="131">
          <cell r="B131">
            <v>0.14484541187573899</v>
          </cell>
        </row>
        <row r="139">
          <cell r="B139">
            <v>5.1129529332030899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R 2nd R1 5.10.18 (petri plate"/>
    </sheetNames>
    <sheetDataSet>
      <sheetData sheetId="0">
        <row r="45">
          <cell r="B45">
            <v>6.0094855892010197E-2</v>
          </cell>
        </row>
        <row r="47">
          <cell r="B47">
            <v>2.3397554860394099</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CF 2nd R4 1.17.19_After"/>
    </sheetNames>
    <sheetDataSet>
      <sheetData sheetId="0">
        <row r="167">
          <cell r="B167">
            <v>9.6820657284894501E-2</v>
          </cell>
        </row>
        <row r="179">
          <cell r="B179">
            <v>0.17548308474782001</v>
          </cell>
        </row>
        <row r="181">
          <cell r="B181">
            <v>7.0716023625288296E-2</v>
          </cell>
        </row>
        <row r="183">
          <cell r="B183">
            <v>3.03970858378666</v>
          </cell>
        </row>
        <row r="185">
          <cell r="B185">
            <v>0.22378885544503499</v>
          </cell>
        </row>
        <row r="187">
          <cell r="B187">
            <v>4.3757151553136104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A0C01-AE1D-42E3-8A27-0C4E372879C9}">
  <dimension ref="A1:A8"/>
  <sheetViews>
    <sheetView tabSelected="1" workbookViewId="0">
      <selection activeCell="J20" sqref="J20"/>
    </sheetView>
  </sheetViews>
  <sheetFormatPr defaultRowHeight="14.4" x14ac:dyDescent="0.3"/>
  <sheetData>
    <row r="1" spans="1:1" x14ac:dyDescent="0.3">
      <c r="A1" t="s">
        <v>25</v>
      </c>
    </row>
    <row r="2" spans="1:1" x14ac:dyDescent="0.3">
      <c r="A2" t="s">
        <v>26</v>
      </c>
    </row>
    <row r="3" spans="1:1" x14ac:dyDescent="0.3">
      <c r="A3" t="s">
        <v>23</v>
      </c>
    </row>
    <row r="4" spans="1:1" x14ac:dyDescent="0.3">
      <c r="A4" t="s">
        <v>20</v>
      </c>
    </row>
    <row r="6" spans="1:1" x14ac:dyDescent="0.3">
      <c r="A6" t="s">
        <v>24</v>
      </c>
    </row>
    <row r="7" spans="1:1" x14ac:dyDescent="0.3">
      <c r="A7" t="s">
        <v>21</v>
      </c>
    </row>
    <row r="8" spans="1:1" x14ac:dyDescent="0.3">
      <c r="A8" t="s">
        <v>22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648"/>
  <sheetViews>
    <sheetView topLeftCell="B1" workbookViewId="0">
      <selection activeCell="K644" sqref="K644"/>
    </sheetView>
  </sheetViews>
  <sheetFormatPr defaultRowHeight="14.4" x14ac:dyDescent="0.3"/>
  <cols>
    <col min="1" max="1" width="13.6640625" customWidth="1"/>
    <col min="4" max="4" width="14.44140625" customWidth="1"/>
    <col min="5" max="5" width="15.88671875" customWidth="1"/>
    <col min="6" max="6" width="12.6640625" customWidth="1"/>
  </cols>
  <sheetData>
    <row r="1" spans="1:9" x14ac:dyDescent="0.3">
      <c r="A1" t="s">
        <v>0</v>
      </c>
      <c r="B1" t="s">
        <v>1</v>
      </c>
      <c r="C1" t="s">
        <v>2</v>
      </c>
      <c r="D1" t="s">
        <v>9</v>
      </c>
      <c r="E1" t="s">
        <v>7</v>
      </c>
      <c r="F1" t="s">
        <v>11</v>
      </c>
      <c r="G1" t="s">
        <v>12</v>
      </c>
      <c r="H1" t="s">
        <v>13</v>
      </c>
      <c r="I1" t="s">
        <v>19</v>
      </c>
    </row>
    <row r="2" spans="1:9" x14ac:dyDescent="0.3">
      <c r="A2" t="s">
        <v>15</v>
      </c>
      <c r="B2">
        <v>2</v>
      </c>
      <c r="C2">
        <v>1</v>
      </c>
      <c r="D2">
        <v>1</v>
      </c>
      <c r="E2">
        <v>0</v>
      </c>
      <c r="F2">
        <v>4.5999999999999996</v>
      </c>
      <c r="H2">
        <f>F2-G2</f>
        <v>4.5999999999999996</v>
      </c>
    </row>
    <row r="3" spans="1:9" x14ac:dyDescent="0.3">
      <c r="A3" t="s">
        <v>15</v>
      </c>
      <c r="B3">
        <v>2</v>
      </c>
      <c r="C3">
        <v>1</v>
      </c>
      <c r="D3">
        <v>2</v>
      </c>
      <c r="E3">
        <v>0</v>
      </c>
      <c r="F3">
        <v>5.3520000000000003</v>
      </c>
      <c r="H3">
        <f t="shared" ref="H3:H12" si="0">F3-G3</f>
        <v>5.3520000000000003</v>
      </c>
    </row>
    <row r="4" spans="1:9" x14ac:dyDescent="0.3">
      <c r="A4" t="s">
        <v>15</v>
      </c>
      <c r="B4">
        <v>2</v>
      </c>
      <c r="C4">
        <v>1</v>
      </c>
      <c r="D4">
        <v>3</v>
      </c>
      <c r="E4">
        <v>0</v>
      </c>
      <c r="F4">
        <v>5.7880000000000003</v>
      </c>
      <c r="H4">
        <f t="shared" si="0"/>
        <v>5.7880000000000003</v>
      </c>
    </row>
    <row r="5" spans="1:9" x14ac:dyDescent="0.3">
      <c r="A5" t="s">
        <v>15</v>
      </c>
      <c r="B5">
        <v>2</v>
      </c>
      <c r="C5">
        <v>1</v>
      </c>
      <c r="D5">
        <v>4</v>
      </c>
      <c r="E5">
        <v>0</v>
      </c>
      <c r="F5">
        <v>5.5419999999999998</v>
      </c>
      <c r="H5">
        <f t="shared" si="0"/>
        <v>5.5419999999999998</v>
      </c>
    </row>
    <row r="6" spans="1:9" x14ac:dyDescent="0.3">
      <c r="A6" t="s">
        <v>15</v>
      </c>
      <c r="B6">
        <v>2</v>
      </c>
      <c r="C6">
        <v>1</v>
      </c>
      <c r="D6">
        <v>5</v>
      </c>
      <c r="E6">
        <v>0</v>
      </c>
      <c r="F6">
        <v>3.9266754633211698</v>
      </c>
      <c r="G6">
        <v>1.7464789333242301</v>
      </c>
      <c r="H6">
        <f t="shared" si="0"/>
        <v>2.1801965299969397</v>
      </c>
    </row>
    <row r="7" spans="1:9" x14ac:dyDescent="0.3">
      <c r="A7" t="s">
        <v>15</v>
      </c>
      <c r="B7">
        <v>2</v>
      </c>
      <c r="C7">
        <v>1</v>
      </c>
      <c r="D7">
        <v>6</v>
      </c>
      <c r="E7">
        <v>0</v>
      </c>
      <c r="F7">
        <v>5.3545006320289597</v>
      </c>
      <c r="H7">
        <f t="shared" si="0"/>
        <v>5.3545006320289597</v>
      </c>
    </row>
    <row r="8" spans="1:9" x14ac:dyDescent="0.3">
      <c r="A8" t="s">
        <v>15</v>
      </c>
      <c r="B8">
        <v>2</v>
      </c>
      <c r="C8">
        <v>1</v>
      </c>
      <c r="D8">
        <v>7</v>
      </c>
      <c r="E8">
        <v>0</v>
      </c>
      <c r="F8">
        <v>4.3602950516602297</v>
      </c>
      <c r="H8">
        <f t="shared" si="0"/>
        <v>4.3602950516602297</v>
      </c>
    </row>
    <row r="9" spans="1:9" x14ac:dyDescent="0.3">
      <c r="A9" t="s">
        <v>15</v>
      </c>
      <c r="B9">
        <v>2</v>
      </c>
      <c r="C9">
        <v>1</v>
      </c>
      <c r="D9">
        <v>8</v>
      </c>
      <c r="E9">
        <v>0</v>
      </c>
      <c r="F9">
        <v>4.9853293152027502</v>
      </c>
      <c r="H9">
        <f t="shared" si="0"/>
        <v>4.9853293152027502</v>
      </c>
    </row>
    <row r="10" spans="1:9" x14ac:dyDescent="0.3">
      <c r="A10" t="s">
        <v>15</v>
      </c>
      <c r="B10">
        <v>2</v>
      </c>
      <c r="C10">
        <v>1</v>
      </c>
      <c r="D10">
        <v>9</v>
      </c>
      <c r="E10">
        <v>0</v>
      </c>
      <c r="F10">
        <v>3.6852155332269998</v>
      </c>
      <c r="H10">
        <f t="shared" si="0"/>
        <v>3.6852155332269998</v>
      </c>
    </row>
    <row r="11" spans="1:9" x14ac:dyDescent="0.3">
      <c r="A11" t="s">
        <v>15</v>
      </c>
      <c r="B11">
        <v>2</v>
      </c>
      <c r="C11">
        <v>1</v>
      </c>
      <c r="D11">
        <v>10</v>
      </c>
      <c r="E11">
        <v>0</v>
      </c>
      <c r="F11">
        <v>3.4765538920482499</v>
      </c>
      <c r="H11">
        <f t="shared" si="0"/>
        <v>3.4765538920482499</v>
      </c>
    </row>
    <row r="12" spans="1:9" x14ac:dyDescent="0.3">
      <c r="A12" t="s">
        <v>15</v>
      </c>
      <c r="B12">
        <v>2</v>
      </c>
      <c r="C12">
        <v>1</v>
      </c>
      <c r="D12">
        <v>11</v>
      </c>
      <c r="E12">
        <v>0</v>
      </c>
      <c r="F12">
        <v>4.1041118258528604</v>
      </c>
      <c r="H12">
        <f t="shared" si="0"/>
        <v>4.1041118258528604</v>
      </c>
    </row>
    <row r="13" spans="1:9" x14ac:dyDescent="0.3">
      <c r="A13" t="s">
        <v>15</v>
      </c>
      <c r="B13">
        <v>2</v>
      </c>
      <c r="C13">
        <v>1</v>
      </c>
      <c r="F13" s="1">
        <f>AVERAGE(F2:F12)</f>
        <v>4.6522437921219293</v>
      </c>
      <c r="H13" s="1">
        <f>AVERAGE(H2:H12)</f>
        <v>4.4934729800015445</v>
      </c>
      <c r="I13">
        <f>H13/F13</f>
        <v>0.96587220721552769</v>
      </c>
    </row>
    <row r="14" spans="1:9" x14ac:dyDescent="0.3">
      <c r="A14" t="s">
        <v>15</v>
      </c>
      <c r="B14">
        <v>2</v>
      </c>
      <c r="C14">
        <v>1</v>
      </c>
      <c r="D14">
        <v>1</v>
      </c>
      <c r="E14">
        <v>1E-4</v>
      </c>
      <c r="F14">
        <v>4.4519784326369702</v>
      </c>
      <c r="H14">
        <f>F14-G14</f>
        <v>4.4519784326369702</v>
      </c>
    </row>
    <row r="15" spans="1:9" x14ac:dyDescent="0.3">
      <c r="A15" t="s">
        <v>15</v>
      </c>
      <c r="B15">
        <v>2</v>
      </c>
      <c r="C15">
        <v>1</v>
      </c>
      <c r="D15">
        <v>2</v>
      </c>
      <c r="E15">
        <v>1E-4</v>
      </c>
      <c r="F15">
        <v>4.6197959928063401</v>
      </c>
      <c r="H15">
        <f t="shared" ref="H15:H24" si="1">F15-G15</f>
        <v>4.6197959928063401</v>
      </c>
    </row>
    <row r="16" spans="1:9" x14ac:dyDescent="0.3">
      <c r="A16" t="s">
        <v>15</v>
      </c>
      <c r="B16">
        <v>2</v>
      </c>
      <c r="C16">
        <v>1</v>
      </c>
      <c r="D16">
        <v>3</v>
      </c>
      <c r="E16">
        <v>1E-4</v>
      </c>
      <c r="F16">
        <v>4.0454097394283997</v>
      </c>
      <c r="H16">
        <f t="shared" si="1"/>
        <v>4.0454097394283997</v>
      </c>
    </row>
    <row r="17" spans="1:9" x14ac:dyDescent="0.3">
      <c r="A17" t="s">
        <v>15</v>
      </c>
      <c r="B17">
        <v>2</v>
      </c>
      <c r="C17">
        <v>1</v>
      </c>
      <c r="D17">
        <v>4</v>
      </c>
      <c r="E17">
        <v>1E-4</v>
      </c>
      <c r="F17">
        <v>4.07275100822807</v>
      </c>
      <c r="G17">
        <v>2.8714711079317898</v>
      </c>
      <c r="H17">
        <f t="shared" si="1"/>
        <v>1.2012799002962802</v>
      </c>
    </row>
    <row r="18" spans="1:9" x14ac:dyDescent="0.3">
      <c r="A18" t="s">
        <v>15</v>
      </c>
      <c r="B18">
        <v>2</v>
      </c>
      <c r="C18">
        <v>1</v>
      </c>
      <c r="D18">
        <v>5</v>
      </c>
      <c r="E18">
        <v>1E-4</v>
      </c>
      <c r="F18">
        <v>4.5373225557970303</v>
      </c>
      <c r="H18">
        <f t="shared" si="1"/>
        <v>4.5373225557970303</v>
      </c>
    </row>
    <row r="19" spans="1:9" x14ac:dyDescent="0.3">
      <c r="A19" t="s">
        <v>15</v>
      </c>
      <c r="B19">
        <v>2</v>
      </c>
      <c r="C19">
        <v>1</v>
      </c>
      <c r="D19">
        <v>6</v>
      </c>
      <c r="E19">
        <v>1E-4</v>
      </c>
      <c r="F19">
        <v>3.62556388698856</v>
      </c>
      <c r="H19">
        <f t="shared" si="1"/>
        <v>3.62556388698856</v>
      </c>
    </row>
    <row r="20" spans="1:9" x14ac:dyDescent="0.3">
      <c r="A20" t="s">
        <v>15</v>
      </c>
      <c r="B20">
        <v>2</v>
      </c>
      <c r="C20">
        <v>1</v>
      </c>
      <c r="D20">
        <v>7</v>
      </c>
      <c r="E20">
        <v>1E-4</v>
      </c>
      <c r="F20">
        <v>5.4476547156760802</v>
      </c>
      <c r="H20">
        <f t="shared" si="1"/>
        <v>5.4476547156760802</v>
      </c>
    </row>
    <row r="21" spans="1:9" x14ac:dyDescent="0.3">
      <c r="A21" t="s">
        <v>15</v>
      </c>
      <c r="B21">
        <v>2</v>
      </c>
      <c r="C21">
        <v>1</v>
      </c>
      <c r="D21">
        <v>8</v>
      </c>
      <c r="E21">
        <v>1E-4</v>
      </c>
      <c r="F21">
        <v>4.2855803069073</v>
      </c>
      <c r="H21">
        <f t="shared" si="1"/>
        <v>4.2855803069073</v>
      </c>
    </row>
    <row r="22" spans="1:9" x14ac:dyDescent="0.3">
      <c r="A22" t="s">
        <v>15</v>
      </c>
      <c r="B22">
        <v>2</v>
      </c>
      <c r="C22">
        <v>1</v>
      </c>
      <c r="D22">
        <v>9</v>
      </c>
      <c r="E22">
        <v>1E-4</v>
      </c>
      <c r="F22">
        <v>4.6771378112053403</v>
      </c>
      <c r="H22">
        <f t="shared" si="1"/>
        <v>4.6771378112053403</v>
      </c>
    </row>
    <row r="23" spans="1:9" x14ac:dyDescent="0.3">
      <c r="A23" t="s">
        <v>15</v>
      </c>
      <c r="B23">
        <v>2</v>
      </c>
      <c r="C23">
        <v>1</v>
      </c>
      <c r="D23">
        <v>10</v>
      </c>
      <c r="E23">
        <v>1E-4</v>
      </c>
      <c r="F23">
        <v>4.2615280183760804</v>
      </c>
      <c r="H23">
        <f t="shared" si="1"/>
        <v>4.2615280183760804</v>
      </c>
    </row>
    <row r="24" spans="1:9" x14ac:dyDescent="0.3">
      <c r="A24" t="s">
        <v>15</v>
      </c>
      <c r="B24">
        <v>2</v>
      </c>
      <c r="C24">
        <v>1</v>
      </c>
      <c r="D24">
        <v>11</v>
      </c>
      <c r="E24">
        <v>1E-4</v>
      </c>
      <c r="F24">
        <v>4.6419336461774501</v>
      </c>
      <c r="H24">
        <f t="shared" si="1"/>
        <v>4.6419336461774501</v>
      </c>
    </row>
    <row r="25" spans="1:9" x14ac:dyDescent="0.3">
      <c r="A25" t="s">
        <v>15</v>
      </c>
      <c r="B25">
        <v>2</v>
      </c>
      <c r="C25">
        <v>1</v>
      </c>
      <c r="F25" s="1">
        <f>AVERAGE(F14:F24)</f>
        <v>4.4242414649297839</v>
      </c>
      <c r="H25" s="1">
        <f>AVERAGE(H14:H24)</f>
        <v>4.1631986369359844</v>
      </c>
      <c r="I25">
        <f>H25/F25</f>
        <v>0.94099715622145808</v>
      </c>
    </row>
    <row r="26" spans="1:9" x14ac:dyDescent="0.3">
      <c r="A26" t="s">
        <v>15</v>
      </c>
      <c r="B26">
        <v>2</v>
      </c>
      <c r="C26">
        <v>1</v>
      </c>
      <c r="D26">
        <v>1</v>
      </c>
      <c r="E26">
        <v>1E-3</v>
      </c>
      <c r="F26">
        <v>3.2170544525622402</v>
      </c>
      <c r="H26">
        <f>F26-G26</f>
        <v>3.2170544525622402</v>
      </c>
    </row>
    <row r="27" spans="1:9" x14ac:dyDescent="0.3">
      <c r="A27" t="s">
        <v>15</v>
      </c>
      <c r="B27">
        <v>2</v>
      </c>
      <c r="C27">
        <v>1</v>
      </c>
      <c r="D27">
        <v>2</v>
      </c>
      <c r="E27">
        <v>1E-3</v>
      </c>
      <c r="F27">
        <v>4.1423099958128002</v>
      </c>
      <c r="H27">
        <f t="shared" ref="H27:H36" si="2">F27-G27</f>
        <v>4.1423099958128002</v>
      </c>
    </row>
    <row r="28" spans="1:9" x14ac:dyDescent="0.3">
      <c r="A28" t="s">
        <v>15</v>
      </c>
      <c r="B28">
        <v>2</v>
      </c>
      <c r="C28">
        <v>1</v>
      </c>
      <c r="D28">
        <v>3</v>
      </c>
      <c r="E28">
        <v>1E-3</v>
      </c>
      <c r="F28">
        <v>4.1126188368532803</v>
      </c>
      <c r="G28">
        <v>2.9057337114103401</v>
      </c>
      <c r="H28">
        <f t="shared" si="2"/>
        <v>1.2068851254429402</v>
      </c>
    </row>
    <row r="29" spans="1:9" x14ac:dyDescent="0.3">
      <c r="A29" t="s">
        <v>15</v>
      </c>
      <c r="B29">
        <v>2</v>
      </c>
      <c r="C29">
        <v>1</v>
      </c>
      <c r="D29">
        <v>4</v>
      </c>
      <c r="E29">
        <v>1E-3</v>
      </c>
      <c r="F29">
        <v>4.47344965590292</v>
      </c>
      <c r="H29">
        <f t="shared" si="2"/>
        <v>4.47344965590292</v>
      </c>
    </row>
    <row r="30" spans="1:9" x14ac:dyDescent="0.3">
      <c r="A30" t="s">
        <v>15</v>
      </c>
      <c r="B30">
        <v>2</v>
      </c>
      <c r="C30">
        <v>1</v>
      </c>
      <c r="D30">
        <v>5</v>
      </c>
      <c r="E30">
        <v>1E-3</v>
      </c>
      <c r="F30">
        <v>3.3924607274004899</v>
      </c>
      <c r="H30">
        <f t="shared" si="2"/>
        <v>3.3924607274004899</v>
      </c>
    </row>
    <row r="31" spans="1:9" x14ac:dyDescent="0.3">
      <c r="A31" t="s">
        <v>15</v>
      </c>
      <c r="B31">
        <v>2</v>
      </c>
      <c r="C31">
        <v>1</v>
      </c>
      <c r="D31">
        <v>6</v>
      </c>
      <c r="E31">
        <v>1E-3</v>
      </c>
      <c r="F31">
        <v>5.0748621078520202</v>
      </c>
      <c r="H31">
        <f t="shared" si="2"/>
        <v>5.0748621078520202</v>
      </c>
    </row>
    <row r="32" spans="1:9" x14ac:dyDescent="0.3">
      <c r="A32" t="s">
        <v>15</v>
      </c>
      <c r="B32">
        <v>2</v>
      </c>
      <c r="C32">
        <v>1</v>
      </c>
      <c r="D32">
        <v>7</v>
      </c>
      <c r="E32">
        <v>1E-3</v>
      </c>
      <c r="F32">
        <v>3.9701338267295299</v>
      </c>
      <c r="H32">
        <f t="shared" si="2"/>
        <v>3.9701338267295299</v>
      </c>
    </row>
    <row r="33" spans="1:9" x14ac:dyDescent="0.3">
      <c r="A33" t="s">
        <v>15</v>
      </c>
      <c r="B33">
        <v>2</v>
      </c>
      <c r="C33">
        <v>1</v>
      </c>
      <c r="D33">
        <v>8</v>
      </c>
      <c r="E33">
        <v>1E-3</v>
      </c>
      <c r="F33">
        <v>4.3529946663342098</v>
      </c>
      <c r="H33">
        <f t="shared" si="2"/>
        <v>4.3529946663342098</v>
      </c>
    </row>
    <row r="34" spans="1:9" x14ac:dyDescent="0.3">
      <c r="A34" t="s">
        <v>15</v>
      </c>
      <c r="B34">
        <v>2</v>
      </c>
      <c r="C34">
        <v>1</v>
      </c>
      <c r="D34">
        <v>9</v>
      </c>
      <c r="E34">
        <v>1E-3</v>
      </c>
      <c r="F34">
        <v>4.1853626827932198</v>
      </c>
      <c r="H34">
        <f t="shared" si="2"/>
        <v>4.1853626827932198</v>
      </c>
    </row>
    <row r="35" spans="1:9" x14ac:dyDescent="0.3">
      <c r="A35" t="s">
        <v>15</v>
      </c>
      <c r="B35">
        <v>2</v>
      </c>
      <c r="C35">
        <v>1</v>
      </c>
      <c r="D35">
        <v>10</v>
      </c>
      <c r="E35">
        <v>1E-3</v>
      </c>
      <c r="F35">
        <v>4.6284233081316604</v>
      </c>
      <c r="H35">
        <f t="shared" si="2"/>
        <v>4.6284233081316604</v>
      </c>
    </row>
    <row r="36" spans="1:9" x14ac:dyDescent="0.3">
      <c r="A36" t="s">
        <v>15</v>
      </c>
      <c r="B36">
        <v>2</v>
      </c>
      <c r="C36">
        <v>1</v>
      </c>
      <c r="D36">
        <v>11</v>
      </c>
      <c r="E36">
        <v>1E-3</v>
      </c>
      <c r="F36">
        <v>3.9504902449903998</v>
      </c>
      <c r="G36">
        <v>1.30908251614882</v>
      </c>
      <c r="H36">
        <f t="shared" si="2"/>
        <v>2.64140772884158</v>
      </c>
    </row>
    <row r="37" spans="1:9" x14ac:dyDescent="0.3">
      <c r="A37" t="s">
        <v>15</v>
      </c>
      <c r="B37">
        <v>2</v>
      </c>
      <c r="C37">
        <v>1</v>
      </c>
      <c r="F37" s="1">
        <f>AVERAGE(F26:F36)</f>
        <v>4.1363782277602512</v>
      </c>
      <c r="H37" s="1">
        <f>AVERAGE(H26:H36)</f>
        <v>3.7532131161639644</v>
      </c>
      <c r="I37">
        <f>H37/F37</f>
        <v>0.90736700308865093</v>
      </c>
    </row>
    <row r="38" spans="1:9" x14ac:dyDescent="0.3">
      <c r="A38" t="s">
        <v>15</v>
      </c>
      <c r="B38">
        <v>2</v>
      </c>
      <c r="C38">
        <v>1</v>
      </c>
      <c r="D38">
        <v>1</v>
      </c>
      <c r="E38">
        <v>0.01</v>
      </c>
      <c r="F38">
        <v>4.4050454279327802</v>
      </c>
      <c r="H38">
        <f>F38-G38</f>
        <v>4.4050454279327802</v>
      </c>
    </row>
    <row r="39" spans="1:9" x14ac:dyDescent="0.3">
      <c r="A39" t="s">
        <v>15</v>
      </c>
      <c r="B39">
        <v>2</v>
      </c>
      <c r="C39">
        <v>1</v>
      </c>
      <c r="D39">
        <v>2</v>
      </c>
      <c r="E39">
        <v>0.01</v>
      </c>
      <c r="F39">
        <v>4.5755169142092003</v>
      </c>
      <c r="H39">
        <f t="shared" ref="H39:H48" si="3">F39-G39</f>
        <v>4.5755169142092003</v>
      </c>
    </row>
    <row r="40" spans="1:9" x14ac:dyDescent="0.3">
      <c r="A40" t="s">
        <v>15</v>
      </c>
      <c r="B40">
        <v>2</v>
      </c>
      <c r="C40">
        <v>1</v>
      </c>
      <c r="D40">
        <v>3</v>
      </c>
      <c r="E40">
        <v>0.01</v>
      </c>
      <c r="F40">
        <v>4.5488161199550596</v>
      </c>
      <c r="H40">
        <f t="shared" si="3"/>
        <v>4.5488161199550596</v>
      </c>
    </row>
    <row r="41" spans="1:9" x14ac:dyDescent="0.3">
      <c r="A41" t="s">
        <v>15</v>
      </c>
      <c r="B41">
        <v>2</v>
      </c>
      <c r="C41">
        <v>1</v>
      </c>
      <c r="D41">
        <v>4</v>
      </c>
      <c r="E41">
        <v>0.01</v>
      </c>
      <c r="F41">
        <v>4.05848412512906</v>
      </c>
      <c r="H41">
        <f t="shared" si="3"/>
        <v>4.05848412512906</v>
      </c>
    </row>
    <row r="42" spans="1:9" x14ac:dyDescent="0.3">
      <c r="A42" t="s">
        <v>15</v>
      </c>
      <c r="B42">
        <v>2</v>
      </c>
      <c r="C42">
        <v>1</v>
      </c>
      <c r="D42">
        <v>5</v>
      </c>
      <c r="E42">
        <v>0.01</v>
      </c>
      <c r="F42">
        <v>4.71969572109432</v>
      </c>
      <c r="H42">
        <f t="shared" si="3"/>
        <v>4.71969572109432</v>
      </c>
    </row>
    <row r="43" spans="1:9" x14ac:dyDescent="0.3">
      <c r="A43" t="s">
        <v>15</v>
      </c>
      <c r="B43">
        <v>2</v>
      </c>
      <c r="C43">
        <v>1</v>
      </c>
      <c r="D43">
        <v>6</v>
      </c>
      <c r="E43">
        <v>0.01</v>
      </c>
      <c r="F43">
        <v>4.6223670463689599</v>
      </c>
      <c r="H43">
        <f t="shared" si="3"/>
        <v>4.6223670463689599</v>
      </c>
    </row>
    <row r="44" spans="1:9" x14ac:dyDescent="0.3">
      <c r="A44" t="s">
        <v>15</v>
      </c>
      <c r="B44">
        <v>2</v>
      </c>
      <c r="C44">
        <v>1</v>
      </c>
      <c r="D44">
        <v>7</v>
      </c>
      <c r="E44">
        <v>0.01</v>
      </c>
      <c r="F44">
        <v>4.3867805150501704</v>
      </c>
      <c r="G44">
        <v>3.7401542432344641</v>
      </c>
      <c r="H44">
        <f t="shared" si="3"/>
        <v>0.64662627181570631</v>
      </c>
    </row>
    <row r="45" spans="1:9" x14ac:dyDescent="0.3">
      <c r="A45" t="s">
        <v>15</v>
      </c>
      <c r="B45">
        <v>2</v>
      </c>
      <c r="C45">
        <v>1</v>
      </c>
      <c r="D45">
        <v>8</v>
      </c>
      <c r="E45">
        <v>0.01</v>
      </c>
      <c r="F45">
        <v>5.2906624069383001</v>
      </c>
      <c r="H45">
        <f t="shared" si="3"/>
        <v>5.2906624069383001</v>
      </c>
    </row>
    <row r="46" spans="1:9" x14ac:dyDescent="0.3">
      <c r="A46" t="s">
        <v>15</v>
      </c>
      <c r="B46">
        <v>2</v>
      </c>
      <c r="C46">
        <v>1</v>
      </c>
      <c r="D46">
        <v>9</v>
      </c>
      <c r="E46">
        <v>0.01</v>
      </c>
      <c r="F46">
        <v>4.7962036070460803</v>
      </c>
      <c r="G46">
        <v>1.8222029097149699</v>
      </c>
      <c r="H46">
        <f t="shared" si="3"/>
        <v>2.9740006973311104</v>
      </c>
    </row>
    <row r="47" spans="1:9" x14ac:dyDescent="0.3">
      <c r="A47" t="s">
        <v>15</v>
      </c>
      <c r="B47">
        <v>2</v>
      </c>
      <c r="C47">
        <v>1</v>
      </c>
      <c r="D47">
        <v>10</v>
      </c>
      <c r="E47">
        <v>0.01</v>
      </c>
      <c r="F47">
        <v>5.0179302677161903</v>
      </c>
      <c r="H47">
        <f t="shared" si="3"/>
        <v>5.0179302677161903</v>
      </c>
    </row>
    <row r="48" spans="1:9" x14ac:dyDescent="0.3">
      <c r="A48" t="s">
        <v>15</v>
      </c>
      <c r="B48">
        <v>2</v>
      </c>
      <c r="C48">
        <v>1</v>
      </c>
      <c r="D48">
        <v>11</v>
      </c>
      <c r="E48">
        <v>0.01</v>
      </c>
      <c r="F48">
        <v>4.1086063403903301</v>
      </c>
      <c r="H48">
        <f t="shared" si="3"/>
        <v>4.1086063403903301</v>
      </c>
    </row>
    <row r="49" spans="1:9" x14ac:dyDescent="0.3">
      <c r="A49" t="s">
        <v>15</v>
      </c>
      <c r="B49">
        <v>2</v>
      </c>
      <c r="C49">
        <v>1</v>
      </c>
      <c r="F49" s="1">
        <f>AVERAGE(F38:F48)</f>
        <v>4.5936462265300406</v>
      </c>
      <c r="H49" s="1">
        <f>AVERAGE(H38:H48)</f>
        <v>4.0879773944437288</v>
      </c>
      <c r="I49">
        <f>H49/F49</f>
        <v>0.88991994438625166</v>
      </c>
    </row>
    <row r="50" spans="1:9" x14ac:dyDescent="0.3">
      <c r="A50" t="s">
        <v>15</v>
      </c>
      <c r="B50">
        <v>2</v>
      </c>
      <c r="C50">
        <v>1</v>
      </c>
      <c r="D50">
        <v>1</v>
      </c>
      <c r="E50">
        <v>0.1</v>
      </c>
      <c r="F50">
        <v>5.5331095144690003</v>
      </c>
      <c r="G50">
        <v>5.0709905975845997</v>
      </c>
      <c r="H50">
        <f>F50-G50</f>
        <v>0.46211891688440065</v>
      </c>
    </row>
    <row r="51" spans="1:9" x14ac:dyDescent="0.3">
      <c r="A51" t="s">
        <v>15</v>
      </c>
      <c r="B51">
        <v>2</v>
      </c>
      <c r="C51">
        <v>1</v>
      </c>
      <c r="D51">
        <v>2</v>
      </c>
      <c r="E51">
        <v>0.1</v>
      </c>
      <c r="F51">
        <v>5.1375356534326402</v>
      </c>
      <c r="G51">
        <v>3.6291524411971001</v>
      </c>
      <c r="H51">
        <f t="shared" ref="H51:H60" si="4">F51-G51</f>
        <v>1.5083832122355401</v>
      </c>
    </row>
    <row r="52" spans="1:9" x14ac:dyDescent="0.3">
      <c r="A52" t="s">
        <v>15</v>
      </c>
      <c r="B52">
        <v>2</v>
      </c>
      <c r="C52">
        <v>1</v>
      </c>
      <c r="D52">
        <v>3</v>
      </c>
      <c r="E52">
        <v>0.1</v>
      </c>
      <c r="F52">
        <v>6.0571287093318302</v>
      </c>
      <c r="G52">
        <v>4.8149983992211398</v>
      </c>
      <c r="H52">
        <f t="shared" si="4"/>
        <v>1.2421303101106904</v>
      </c>
    </row>
    <row r="53" spans="1:9" x14ac:dyDescent="0.3">
      <c r="A53" t="s">
        <v>15</v>
      </c>
      <c r="B53">
        <v>2</v>
      </c>
      <c r="C53">
        <v>1</v>
      </c>
      <c r="D53">
        <v>4</v>
      </c>
      <c r="E53">
        <v>0.1</v>
      </c>
      <c r="F53">
        <v>4.4845897787243798</v>
      </c>
      <c r="G53">
        <v>4.43458977872438</v>
      </c>
      <c r="H53">
        <f t="shared" si="4"/>
        <v>4.9999999999999822E-2</v>
      </c>
    </row>
    <row r="54" spans="1:9" x14ac:dyDescent="0.3">
      <c r="A54" t="s">
        <v>15</v>
      </c>
      <c r="B54">
        <v>2</v>
      </c>
      <c r="C54">
        <v>1</v>
      </c>
      <c r="D54">
        <v>5</v>
      </c>
      <c r="E54">
        <v>0.1</v>
      </c>
      <c r="F54">
        <v>5.5219160034799604</v>
      </c>
      <c r="G54">
        <v>5.2219160034799597</v>
      </c>
      <c r="H54">
        <f t="shared" si="4"/>
        <v>0.30000000000000071</v>
      </c>
    </row>
    <row r="55" spans="1:9" x14ac:dyDescent="0.3">
      <c r="A55" t="s">
        <v>15</v>
      </c>
      <c r="B55">
        <v>2</v>
      </c>
      <c r="C55">
        <v>1</v>
      </c>
      <c r="D55">
        <v>6</v>
      </c>
      <c r="E55">
        <v>0.1</v>
      </c>
      <c r="F55">
        <v>5.3876826645505602</v>
      </c>
      <c r="G55">
        <v>3.6325363851013002</v>
      </c>
      <c r="H55">
        <f t="shared" si="4"/>
        <v>1.75514627944926</v>
      </c>
    </row>
    <row r="56" spans="1:9" x14ac:dyDescent="0.3">
      <c r="A56" t="s">
        <v>15</v>
      </c>
      <c r="B56">
        <v>2</v>
      </c>
      <c r="C56">
        <v>1</v>
      </c>
      <c r="D56">
        <v>7</v>
      </c>
      <c r="E56">
        <v>0.1</v>
      </c>
      <c r="F56">
        <v>5.5203437513359601</v>
      </c>
      <c r="G56">
        <v>5.05</v>
      </c>
      <c r="H56">
        <f t="shared" si="4"/>
        <v>0.47034375133596029</v>
      </c>
    </row>
    <row r="57" spans="1:9" x14ac:dyDescent="0.3">
      <c r="A57" t="s">
        <v>15</v>
      </c>
      <c r="B57">
        <v>2</v>
      </c>
      <c r="C57">
        <v>1</v>
      </c>
      <c r="D57">
        <v>8</v>
      </c>
      <c r="E57">
        <v>0.1</v>
      </c>
      <c r="F57">
        <v>4.4900561699156203</v>
      </c>
      <c r="G57">
        <v>4.4377263789393098</v>
      </c>
      <c r="H57">
        <f t="shared" si="4"/>
        <v>5.232979097631052E-2</v>
      </c>
    </row>
    <row r="58" spans="1:9" x14ac:dyDescent="0.3">
      <c r="A58" t="s">
        <v>15</v>
      </c>
      <c r="B58">
        <v>2</v>
      </c>
      <c r="C58">
        <v>1</v>
      </c>
      <c r="D58">
        <v>9</v>
      </c>
      <c r="E58">
        <v>0.1</v>
      </c>
      <c r="F58">
        <v>4.86990129113296</v>
      </c>
      <c r="G58">
        <v>3.8257827784318699</v>
      </c>
      <c r="H58">
        <f t="shared" si="4"/>
        <v>1.0441185127010901</v>
      </c>
    </row>
    <row r="59" spans="1:9" x14ac:dyDescent="0.3">
      <c r="A59" t="s">
        <v>15</v>
      </c>
      <c r="B59">
        <v>2</v>
      </c>
      <c r="C59">
        <v>1</v>
      </c>
      <c r="D59">
        <v>10</v>
      </c>
      <c r="E59">
        <v>0.1</v>
      </c>
      <c r="F59" t="s">
        <v>8</v>
      </c>
      <c r="G59" t="s">
        <v>8</v>
      </c>
      <c r="H59" t="s">
        <v>8</v>
      </c>
    </row>
    <row r="60" spans="1:9" x14ac:dyDescent="0.3">
      <c r="A60" t="s">
        <v>15</v>
      </c>
      <c r="B60">
        <v>2</v>
      </c>
      <c r="C60">
        <v>1</v>
      </c>
      <c r="D60">
        <v>11</v>
      </c>
      <c r="E60">
        <v>0.1</v>
      </c>
      <c r="F60">
        <v>4.2776135331224197</v>
      </c>
      <c r="G60">
        <v>4.17761353312242</v>
      </c>
      <c r="H60">
        <f t="shared" si="4"/>
        <v>9.9999999999999645E-2</v>
      </c>
    </row>
    <row r="61" spans="1:9" x14ac:dyDescent="0.3">
      <c r="A61" t="s">
        <v>15</v>
      </c>
      <c r="B61">
        <v>2</v>
      </c>
      <c r="C61">
        <v>1</v>
      </c>
      <c r="F61" s="1">
        <f>AVERAGE(F50:F60)</f>
        <v>5.1279877069495328</v>
      </c>
      <c r="H61" s="1">
        <f>AVERAGE(H50:H60)</f>
        <v>0.69845707736932516</v>
      </c>
      <c r="I61">
        <f>H61/F61</f>
        <v>0.1362049047860947</v>
      </c>
    </row>
    <row r="62" spans="1:9" x14ac:dyDescent="0.3">
      <c r="A62" t="s">
        <v>15</v>
      </c>
      <c r="B62">
        <v>2</v>
      </c>
      <c r="C62">
        <v>1</v>
      </c>
      <c r="D62">
        <v>1</v>
      </c>
      <c r="E62">
        <v>1</v>
      </c>
      <c r="F62">
        <v>3.6085804396716301</v>
      </c>
      <c r="G62">
        <v>3.5585804396716298</v>
      </c>
      <c r="H62">
        <f>F62-G62</f>
        <v>5.0000000000000266E-2</v>
      </c>
    </row>
    <row r="63" spans="1:9" x14ac:dyDescent="0.3">
      <c r="A63" t="s">
        <v>15</v>
      </c>
      <c r="B63">
        <v>2</v>
      </c>
      <c r="C63">
        <v>1</v>
      </c>
      <c r="D63">
        <v>2</v>
      </c>
      <c r="E63">
        <v>1</v>
      </c>
      <c r="F63">
        <v>5.88154004516909</v>
      </c>
      <c r="G63">
        <v>5.8515400451690898</v>
      </c>
      <c r="H63">
        <f t="shared" ref="H63:H72" si="5">F63-G63</f>
        <v>3.0000000000000249E-2</v>
      </c>
    </row>
    <row r="64" spans="1:9" x14ac:dyDescent="0.3">
      <c r="A64" t="s">
        <v>15</v>
      </c>
      <c r="B64">
        <v>2</v>
      </c>
      <c r="C64">
        <v>1</v>
      </c>
      <c r="D64">
        <v>3</v>
      </c>
      <c r="E64">
        <v>1</v>
      </c>
      <c r="F64">
        <v>4.3591394185421297</v>
      </c>
      <c r="G64">
        <v>4.3591394185421297</v>
      </c>
      <c r="H64">
        <f t="shared" si="5"/>
        <v>0</v>
      </c>
    </row>
    <row r="65" spans="1:9" x14ac:dyDescent="0.3">
      <c r="A65" t="s">
        <v>15</v>
      </c>
      <c r="B65">
        <v>2</v>
      </c>
      <c r="C65">
        <v>1</v>
      </c>
      <c r="D65">
        <v>4</v>
      </c>
      <c r="E65">
        <v>1</v>
      </c>
      <c r="F65">
        <v>4.5507018332164799</v>
      </c>
      <c r="G65">
        <v>4.48329572138696</v>
      </c>
      <c r="H65">
        <f t="shared" si="5"/>
        <v>6.7406111829519944E-2</v>
      </c>
    </row>
    <row r="66" spans="1:9" x14ac:dyDescent="0.3">
      <c r="A66" t="s">
        <v>15</v>
      </c>
      <c r="B66">
        <v>2</v>
      </c>
      <c r="C66">
        <v>1</v>
      </c>
      <c r="D66">
        <v>5</v>
      </c>
      <c r="E66">
        <v>1</v>
      </c>
      <c r="F66">
        <v>4.9320591294819804</v>
      </c>
      <c r="G66">
        <v>4.8863768105319103</v>
      </c>
      <c r="H66">
        <f t="shared" si="5"/>
        <v>4.5682318950070133E-2</v>
      </c>
    </row>
    <row r="67" spans="1:9" x14ac:dyDescent="0.3">
      <c r="A67" t="s">
        <v>15</v>
      </c>
      <c r="B67">
        <v>2</v>
      </c>
      <c r="C67">
        <v>1</v>
      </c>
      <c r="D67">
        <v>6</v>
      </c>
      <c r="E67">
        <v>1</v>
      </c>
      <c r="F67">
        <v>3.2501446495775101</v>
      </c>
      <c r="G67">
        <v>3.2001446495775099</v>
      </c>
      <c r="H67">
        <f t="shared" si="5"/>
        <v>5.0000000000000266E-2</v>
      </c>
    </row>
    <row r="68" spans="1:9" x14ac:dyDescent="0.3">
      <c r="A68" t="s">
        <v>15</v>
      </c>
      <c r="B68">
        <v>2</v>
      </c>
      <c r="C68">
        <v>1</v>
      </c>
      <c r="D68">
        <v>7</v>
      </c>
      <c r="E68">
        <v>1</v>
      </c>
      <c r="F68">
        <v>3.3203060097105999</v>
      </c>
      <c r="G68">
        <v>3.2603060097105998</v>
      </c>
      <c r="H68">
        <f t="shared" si="5"/>
        <v>6.0000000000000053E-2</v>
      </c>
    </row>
    <row r="69" spans="1:9" x14ac:dyDescent="0.3">
      <c r="A69" t="s">
        <v>15</v>
      </c>
      <c r="B69">
        <v>2</v>
      </c>
      <c r="C69">
        <v>1</v>
      </c>
      <c r="D69">
        <v>8</v>
      </c>
      <c r="E69">
        <v>1</v>
      </c>
      <c r="F69">
        <v>4.1629627876123498</v>
      </c>
      <c r="G69">
        <v>4.1154511119975004</v>
      </c>
      <c r="H69">
        <f t="shared" si="5"/>
        <v>4.751167561484948E-2</v>
      </c>
    </row>
    <row r="70" spans="1:9" x14ac:dyDescent="0.3">
      <c r="A70" t="s">
        <v>15</v>
      </c>
      <c r="B70">
        <v>2</v>
      </c>
      <c r="C70">
        <v>1</v>
      </c>
      <c r="D70">
        <v>9</v>
      </c>
      <c r="E70">
        <v>1</v>
      </c>
      <c r="F70">
        <v>3.0885988651024201</v>
      </c>
      <c r="G70">
        <v>2.9385988651024202</v>
      </c>
      <c r="H70">
        <f t="shared" si="5"/>
        <v>0.14999999999999991</v>
      </c>
    </row>
    <row r="71" spans="1:9" x14ac:dyDescent="0.3">
      <c r="A71" t="s">
        <v>15</v>
      </c>
      <c r="B71">
        <v>2</v>
      </c>
      <c r="C71">
        <v>1</v>
      </c>
      <c r="D71">
        <v>10</v>
      </c>
      <c r="E71">
        <v>1</v>
      </c>
      <c r="F71">
        <v>3.9094064617265198</v>
      </c>
      <c r="G71">
        <v>3.85940646172652</v>
      </c>
      <c r="H71">
        <f t="shared" si="5"/>
        <v>4.9999999999999822E-2</v>
      </c>
    </row>
    <row r="72" spans="1:9" x14ac:dyDescent="0.3">
      <c r="A72" t="s">
        <v>15</v>
      </c>
      <c r="B72">
        <v>2</v>
      </c>
      <c r="C72">
        <v>1</v>
      </c>
      <c r="D72">
        <v>11</v>
      </c>
      <c r="E72">
        <v>1</v>
      </c>
      <c r="F72">
        <v>5.2494036999072202</v>
      </c>
      <c r="G72">
        <v>5.2094036999072202</v>
      </c>
      <c r="H72">
        <f t="shared" si="5"/>
        <v>4.0000000000000036E-2</v>
      </c>
    </row>
    <row r="73" spans="1:9" x14ac:dyDescent="0.3">
      <c r="A73" t="s">
        <v>15</v>
      </c>
      <c r="B73">
        <v>2</v>
      </c>
      <c r="C73">
        <v>1</v>
      </c>
      <c r="F73" s="1">
        <f>AVERAGE(F62:F72)</f>
        <v>4.2102584854289029</v>
      </c>
      <c r="H73" s="1">
        <f>AVERAGE(H62:H72)</f>
        <v>5.3690918763130924E-2</v>
      </c>
      <c r="I73">
        <f>H73/F73</f>
        <v>1.2752404382996305E-2</v>
      </c>
    </row>
    <row r="74" spans="1:9" x14ac:dyDescent="0.3">
      <c r="A74" t="s">
        <v>15</v>
      </c>
      <c r="B74">
        <v>2</v>
      </c>
      <c r="C74">
        <v>2</v>
      </c>
      <c r="D74">
        <v>1</v>
      </c>
      <c r="E74">
        <v>0</v>
      </c>
      <c r="F74">
        <v>3.0745705290544798</v>
      </c>
      <c r="G74">
        <v>1.4371722464896801</v>
      </c>
      <c r="H74">
        <f>F74-G74</f>
        <v>1.6373982825647997</v>
      </c>
    </row>
    <row r="75" spans="1:9" x14ac:dyDescent="0.3">
      <c r="A75" t="s">
        <v>15</v>
      </c>
      <c r="B75">
        <v>2</v>
      </c>
      <c r="C75">
        <v>2</v>
      </c>
      <c r="D75">
        <v>2</v>
      </c>
      <c r="E75">
        <v>0</v>
      </c>
      <c r="F75">
        <v>3.2652385130946699</v>
      </c>
      <c r="H75">
        <f t="shared" ref="H75:H84" si="6">F75-G75</f>
        <v>3.2652385130946699</v>
      </c>
    </row>
    <row r="76" spans="1:9" x14ac:dyDescent="0.3">
      <c r="A76" t="s">
        <v>15</v>
      </c>
      <c r="B76">
        <v>2</v>
      </c>
      <c r="C76">
        <v>2</v>
      </c>
      <c r="D76">
        <v>3</v>
      </c>
      <c r="E76">
        <v>0</v>
      </c>
      <c r="F76" t="s">
        <v>8</v>
      </c>
      <c r="G76" t="s">
        <v>8</v>
      </c>
      <c r="H76" t="s">
        <v>8</v>
      </c>
    </row>
    <row r="77" spans="1:9" x14ac:dyDescent="0.3">
      <c r="A77" t="s">
        <v>15</v>
      </c>
      <c r="B77">
        <v>2</v>
      </c>
      <c r="C77">
        <v>2</v>
      </c>
      <c r="D77">
        <v>4</v>
      </c>
      <c r="E77">
        <v>0</v>
      </c>
      <c r="F77">
        <v>2.5849734486180602</v>
      </c>
      <c r="H77">
        <f t="shared" si="6"/>
        <v>2.5849734486180602</v>
      </c>
    </row>
    <row r="78" spans="1:9" x14ac:dyDescent="0.3">
      <c r="A78" t="s">
        <v>15</v>
      </c>
      <c r="B78">
        <v>2</v>
      </c>
      <c r="C78">
        <v>2</v>
      </c>
      <c r="D78">
        <v>5</v>
      </c>
      <c r="E78">
        <v>0</v>
      </c>
      <c r="F78">
        <v>3.12880150130882</v>
      </c>
      <c r="G78">
        <v>0.31080705013681698</v>
      </c>
      <c r="H78">
        <f t="shared" si="6"/>
        <v>2.817994451172003</v>
      </c>
    </row>
    <row r="79" spans="1:9" x14ac:dyDescent="0.3">
      <c r="A79" t="s">
        <v>15</v>
      </c>
      <c r="B79">
        <v>2</v>
      </c>
      <c r="C79">
        <v>2</v>
      </c>
      <c r="D79">
        <v>6</v>
      </c>
      <c r="E79">
        <v>0</v>
      </c>
      <c r="F79">
        <v>2.5879504467744501</v>
      </c>
      <c r="H79">
        <f t="shared" si="6"/>
        <v>2.5879504467744501</v>
      </c>
    </row>
    <row r="80" spans="1:9" x14ac:dyDescent="0.3">
      <c r="A80" t="s">
        <v>15</v>
      </c>
      <c r="B80">
        <v>2</v>
      </c>
      <c r="C80">
        <v>2</v>
      </c>
      <c r="D80">
        <v>7</v>
      </c>
      <c r="E80">
        <v>0</v>
      </c>
      <c r="F80">
        <v>2.222284936836</v>
      </c>
      <c r="H80">
        <f t="shared" si="6"/>
        <v>2.222284936836</v>
      </c>
    </row>
    <row r="81" spans="1:9" x14ac:dyDescent="0.3">
      <c r="A81" t="s">
        <v>15</v>
      </c>
      <c r="B81">
        <v>2</v>
      </c>
      <c r="C81">
        <v>2</v>
      </c>
      <c r="D81">
        <v>8</v>
      </c>
      <c r="E81">
        <v>0</v>
      </c>
      <c r="F81">
        <v>1.7859737691631501</v>
      </c>
      <c r="H81">
        <f t="shared" si="6"/>
        <v>1.7859737691631501</v>
      </c>
    </row>
    <row r="82" spans="1:9" x14ac:dyDescent="0.3">
      <c r="A82" t="s">
        <v>15</v>
      </c>
      <c r="B82">
        <v>2</v>
      </c>
      <c r="C82">
        <v>2</v>
      </c>
      <c r="D82">
        <v>9</v>
      </c>
      <c r="E82">
        <v>0</v>
      </c>
      <c r="F82">
        <v>2.3388007743726198</v>
      </c>
      <c r="H82">
        <f t="shared" si="6"/>
        <v>2.3388007743726198</v>
      </c>
    </row>
    <row r="83" spans="1:9" x14ac:dyDescent="0.3">
      <c r="A83" t="s">
        <v>15</v>
      </c>
      <c r="B83">
        <v>2</v>
      </c>
      <c r="C83">
        <v>2</v>
      </c>
      <c r="D83">
        <v>10</v>
      </c>
      <c r="E83">
        <v>0</v>
      </c>
      <c r="F83">
        <v>2.9626352230694599</v>
      </c>
      <c r="H83">
        <f t="shared" si="6"/>
        <v>2.9626352230694599</v>
      </c>
    </row>
    <row r="84" spans="1:9" x14ac:dyDescent="0.3">
      <c r="A84" t="s">
        <v>15</v>
      </c>
      <c r="B84">
        <v>2</v>
      </c>
      <c r="C84">
        <v>2</v>
      </c>
      <c r="D84">
        <v>11</v>
      </c>
      <c r="E84">
        <v>0</v>
      </c>
      <c r="F84">
        <v>2.5034637251910099</v>
      </c>
      <c r="H84">
        <f t="shared" si="6"/>
        <v>2.5034637251910099</v>
      </c>
    </row>
    <row r="85" spans="1:9" x14ac:dyDescent="0.3">
      <c r="A85" t="s">
        <v>15</v>
      </c>
      <c r="B85">
        <v>2</v>
      </c>
      <c r="C85">
        <v>2</v>
      </c>
      <c r="F85" s="1">
        <f>AVERAGE(F74:F84)</f>
        <v>2.6454692867482716</v>
      </c>
      <c r="H85" s="1">
        <f>AVERAGE(H74:H84)</f>
        <v>2.4706713570856218</v>
      </c>
      <c r="I85">
        <f>H85/F85</f>
        <v>0.93392554941452144</v>
      </c>
    </row>
    <row r="86" spans="1:9" x14ac:dyDescent="0.3">
      <c r="A86" t="s">
        <v>15</v>
      </c>
      <c r="B86">
        <v>2</v>
      </c>
      <c r="C86">
        <v>2</v>
      </c>
      <c r="D86">
        <v>1</v>
      </c>
      <c r="E86">
        <v>1E-4</v>
      </c>
      <c r="F86">
        <v>2.36661733116006</v>
      </c>
      <c r="H86">
        <f>F86-G86</f>
        <v>2.36661733116006</v>
      </c>
    </row>
    <row r="87" spans="1:9" x14ac:dyDescent="0.3">
      <c r="A87" t="s">
        <v>15</v>
      </c>
      <c r="B87">
        <v>2</v>
      </c>
      <c r="C87">
        <v>2</v>
      </c>
      <c r="D87">
        <v>2</v>
      </c>
      <c r="E87">
        <v>1E-4</v>
      </c>
      <c r="F87">
        <v>2.9294442206774201</v>
      </c>
      <c r="H87">
        <f t="shared" ref="H87:H96" si="7">F87-G87</f>
        <v>2.9294442206774201</v>
      </c>
    </row>
    <row r="88" spans="1:9" x14ac:dyDescent="0.3">
      <c r="A88" t="s">
        <v>15</v>
      </c>
      <c r="B88">
        <v>2</v>
      </c>
      <c r="C88">
        <v>2</v>
      </c>
      <c r="D88">
        <v>3</v>
      </c>
      <c r="E88">
        <v>1E-4</v>
      </c>
      <c r="F88">
        <v>2.720508784617</v>
      </c>
      <c r="H88">
        <f t="shared" si="7"/>
        <v>2.720508784617</v>
      </c>
    </row>
    <row r="89" spans="1:9" x14ac:dyDescent="0.3">
      <c r="A89" t="s">
        <v>15</v>
      </c>
      <c r="B89">
        <v>2</v>
      </c>
      <c r="C89">
        <v>2</v>
      </c>
      <c r="D89">
        <v>4</v>
      </c>
      <c r="E89">
        <v>1E-4</v>
      </c>
      <c r="F89">
        <v>2.4438105044288698</v>
      </c>
      <c r="G89">
        <v>1.6513208321342101</v>
      </c>
      <c r="H89">
        <f t="shared" si="7"/>
        <v>0.79248967229465972</v>
      </c>
    </row>
    <row r="90" spans="1:9" x14ac:dyDescent="0.3">
      <c r="A90" t="s">
        <v>15</v>
      </c>
      <c r="B90">
        <v>2</v>
      </c>
      <c r="C90">
        <v>2</v>
      </c>
      <c r="D90">
        <v>5</v>
      </c>
      <c r="E90">
        <v>1E-4</v>
      </c>
      <c r="F90">
        <v>3.2074038507671601</v>
      </c>
      <c r="H90">
        <f t="shared" si="7"/>
        <v>3.2074038507671601</v>
      </c>
    </row>
    <row r="91" spans="1:9" x14ac:dyDescent="0.3">
      <c r="A91" t="s">
        <v>15</v>
      </c>
      <c r="B91">
        <v>2</v>
      </c>
      <c r="C91">
        <v>2</v>
      </c>
      <c r="D91">
        <v>6</v>
      </c>
      <c r="E91">
        <v>1E-4</v>
      </c>
      <c r="F91">
        <v>2.7673307158362399</v>
      </c>
      <c r="H91">
        <f t="shared" si="7"/>
        <v>2.7673307158362399</v>
      </c>
    </row>
    <row r="92" spans="1:9" x14ac:dyDescent="0.3">
      <c r="A92" t="s">
        <v>15</v>
      </c>
      <c r="B92">
        <v>2</v>
      </c>
      <c r="C92">
        <v>2</v>
      </c>
      <c r="D92">
        <v>7</v>
      </c>
      <c r="E92">
        <v>1E-4</v>
      </c>
      <c r="F92">
        <v>3.38757790060636</v>
      </c>
      <c r="H92">
        <f t="shared" si="7"/>
        <v>3.38757790060636</v>
      </c>
    </row>
    <row r="93" spans="1:9" x14ac:dyDescent="0.3">
      <c r="A93" t="s">
        <v>15</v>
      </c>
      <c r="B93">
        <v>2</v>
      </c>
      <c r="C93">
        <v>2</v>
      </c>
      <c r="D93">
        <v>8</v>
      </c>
      <c r="E93">
        <v>1E-4</v>
      </c>
      <c r="F93">
        <v>3.1239983273815199</v>
      </c>
      <c r="H93">
        <f t="shared" si="7"/>
        <v>3.1239983273815199</v>
      </c>
    </row>
    <row r="94" spans="1:9" x14ac:dyDescent="0.3">
      <c r="A94" t="s">
        <v>15</v>
      </c>
      <c r="B94">
        <v>2</v>
      </c>
      <c r="C94">
        <v>2</v>
      </c>
      <c r="D94">
        <v>9</v>
      </c>
      <c r="E94">
        <v>1E-4</v>
      </c>
      <c r="F94">
        <v>3.4990919904689202</v>
      </c>
      <c r="H94">
        <f t="shared" si="7"/>
        <v>3.4990919904689202</v>
      </c>
    </row>
    <row r="95" spans="1:9" x14ac:dyDescent="0.3">
      <c r="A95" t="s">
        <v>15</v>
      </c>
      <c r="B95">
        <v>2</v>
      </c>
      <c r="C95">
        <v>2</v>
      </c>
      <c r="D95">
        <v>10</v>
      </c>
      <c r="E95">
        <v>1E-4</v>
      </c>
      <c r="F95">
        <v>3.3806319696002198</v>
      </c>
      <c r="H95">
        <f t="shared" si="7"/>
        <v>3.3806319696002198</v>
      </c>
    </row>
    <row r="96" spans="1:9" x14ac:dyDescent="0.3">
      <c r="A96" t="s">
        <v>15</v>
      </c>
      <c r="B96">
        <v>2</v>
      </c>
      <c r="C96">
        <v>2</v>
      </c>
      <c r="D96">
        <v>11</v>
      </c>
      <c r="E96">
        <v>1E-4</v>
      </c>
      <c r="F96">
        <v>3.6534969413340299</v>
      </c>
      <c r="H96">
        <f t="shared" si="7"/>
        <v>3.6534969413340299</v>
      </c>
    </row>
    <row r="97" spans="1:9" x14ac:dyDescent="0.3">
      <c r="A97" t="s">
        <v>15</v>
      </c>
      <c r="B97">
        <v>2</v>
      </c>
      <c r="C97">
        <v>2</v>
      </c>
      <c r="F97" s="1">
        <f>AVERAGE(F86:F96)</f>
        <v>3.0436284124434367</v>
      </c>
      <c r="H97" s="1">
        <f>AVERAGE(H86:H96)</f>
        <v>2.8935083367948717</v>
      </c>
      <c r="I97">
        <f>H97/F97</f>
        <v>0.9506772656495055</v>
      </c>
    </row>
    <row r="98" spans="1:9" x14ac:dyDescent="0.3">
      <c r="A98" t="s">
        <v>15</v>
      </c>
      <c r="B98">
        <v>2</v>
      </c>
      <c r="C98">
        <v>2</v>
      </c>
      <c r="D98">
        <v>1</v>
      </c>
      <c r="E98">
        <v>1E-3</v>
      </c>
      <c r="F98">
        <v>2.8168511715123499</v>
      </c>
      <c r="H98">
        <f>F98-G98</f>
        <v>2.8168511715123499</v>
      </c>
    </row>
    <row r="99" spans="1:9" x14ac:dyDescent="0.3">
      <c r="A99" t="s">
        <v>15</v>
      </c>
      <c r="B99">
        <v>2</v>
      </c>
      <c r="C99">
        <v>2</v>
      </c>
      <c r="D99">
        <v>2</v>
      </c>
      <c r="E99">
        <v>1E-3</v>
      </c>
      <c r="F99">
        <v>3.6923399387105902</v>
      </c>
      <c r="H99">
        <f t="shared" ref="H99:H144" si="8">F99-G99</f>
        <v>3.6923399387105902</v>
      </c>
    </row>
    <row r="100" spans="1:9" x14ac:dyDescent="0.3">
      <c r="A100" t="s">
        <v>15</v>
      </c>
      <c r="B100">
        <v>2</v>
      </c>
      <c r="C100">
        <v>2</v>
      </c>
      <c r="D100">
        <v>3</v>
      </c>
      <c r="E100">
        <v>1E-3</v>
      </c>
      <c r="F100">
        <v>3.0204728593088901</v>
      </c>
      <c r="H100">
        <f t="shared" si="8"/>
        <v>3.0204728593088901</v>
      </c>
    </row>
    <row r="101" spans="1:9" x14ac:dyDescent="0.3">
      <c r="A101" t="s">
        <v>15</v>
      </c>
      <c r="B101">
        <v>2</v>
      </c>
      <c r="C101">
        <v>2</v>
      </c>
      <c r="D101">
        <v>4</v>
      </c>
      <c r="E101">
        <v>1E-3</v>
      </c>
      <c r="F101">
        <v>3.1923261841961001</v>
      </c>
      <c r="H101">
        <f t="shared" si="8"/>
        <v>3.1923261841961001</v>
      </c>
    </row>
    <row r="102" spans="1:9" x14ac:dyDescent="0.3">
      <c r="A102" t="s">
        <v>15</v>
      </c>
      <c r="B102">
        <v>2</v>
      </c>
      <c r="C102">
        <v>2</v>
      </c>
      <c r="D102">
        <v>5</v>
      </c>
      <c r="E102">
        <v>1E-3</v>
      </c>
      <c r="F102">
        <v>3.2537888698769</v>
      </c>
      <c r="H102">
        <f t="shared" si="8"/>
        <v>3.2537888698769</v>
      </c>
    </row>
    <row r="103" spans="1:9" x14ac:dyDescent="0.3">
      <c r="A103" t="s">
        <v>15</v>
      </c>
      <c r="B103">
        <v>2</v>
      </c>
      <c r="C103">
        <v>2</v>
      </c>
      <c r="D103">
        <v>6</v>
      </c>
      <c r="E103">
        <v>1E-3</v>
      </c>
      <c r="F103">
        <v>3.2695060120332502</v>
      </c>
      <c r="H103">
        <f t="shared" si="8"/>
        <v>3.2695060120332502</v>
      </c>
    </row>
    <row r="104" spans="1:9" x14ac:dyDescent="0.3">
      <c r="A104" t="s">
        <v>15</v>
      </c>
      <c r="B104">
        <v>2</v>
      </c>
      <c r="C104">
        <v>2</v>
      </c>
      <c r="D104">
        <v>7</v>
      </c>
      <c r="E104">
        <v>1E-3</v>
      </c>
      <c r="F104">
        <v>2.9627096667647099</v>
      </c>
      <c r="H104">
        <f t="shared" si="8"/>
        <v>2.9627096667647099</v>
      </c>
    </row>
    <row r="105" spans="1:9" x14ac:dyDescent="0.3">
      <c r="A105" t="s">
        <v>15</v>
      </c>
      <c r="B105">
        <v>2</v>
      </c>
      <c r="C105">
        <v>2</v>
      </c>
      <c r="D105">
        <v>8</v>
      </c>
      <c r="E105">
        <v>1E-3</v>
      </c>
      <c r="F105">
        <v>1.9455211922633</v>
      </c>
      <c r="H105">
        <f t="shared" si="8"/>
        <v>1.9455211922633</v>
      </c>
    </row>
    <row r="106" spans="1:9" x14ac:dyDescent="0.3">
      <c r="A106" t="s">
        <v>15</v>
      </c>
      <c r="B106">
        <v>2</v>
      </c>
      <c r="C106">
        <v>2</v>
      </c>
      <c r="D106">
        <v>9</v>
      </c>
      <c r="E106">
        <v>1E-3</v>
      </c>
      <c r="F106">
        <v>3.52403849220951</v>
      </c>
      <c r="H106">
        <f t="shared" si="8"/>
        <v>3.52403849220951</v>
      </c>
    </row>
    <row r="107" spans="1:9" x14ac:dyDescent="0.3">
      <c r="A107" t="s">
        <v>15</v>
      </c>
      <c r="B107">
        <v>2</v>
      </c>
      <c r="C107">
        <v>2</v>
      </c>
      <c r="D107">
        <v>10</v>
      </c>
      <c r="E107">
        <v>1E-3</v>
      </c>
      <c r="F107">
        <v>3.6299636762226899</v>
      </c>
      <c r="H107">
        <f t="shared" si="8"/>
        <v>3.6299636762226899</v>
      </c>
    </row>
    <row r="108" spans="1:9" x14ac:dyDescent="0.3">
      <c r="A108" t="s">
        <v>15</v>
      </c>
      <c r="B108">
        <v>2</v>
      </c>
      <c r="C108">
        <v>2</v>
      </c>
      <c r="D108">
        <v>11</v>
      </c>
      <c r="E108">
        <v>1E-3</v>
      </c>
      <c r="F108">
        <v>2.5662912024081499</v>
      </c>
      <c r="H108">
        <f t="shared" si="8"/>
        <v>2.5662912024081499</v>
      </c>
    </row>
    <row r="109" spans="1:9" x14ac:dyDescent="0.3">
      <c r="A109" t="s">
        <v>15</v>
      </c>
      <c r="B109">
        <v>2</v>
      </c>
      <c r="C109">
        <v>2</v>
      </c>
      <c r="F109" s="1">
        <f>AVERAGE(F98:F108)</f>
        <v>3.0794372059551307</v>
      </c>
      <c r="H109" s="1">
        <f>AVERAGE(H98:H108)</f>
        <v>3.0794372059551307</v>
      </c>
      <c r="I109">
        <f>H109/F109</f>
        <v>1</v>
      </c>
    </row>
    <row r="110" spans="1:9" x14ac:dyDescent="0.3">
      <c r="A110" t="s">
        <v>15</v>
      </c>
      <c r="B110">
        <v>2</v>
      </c>
      <c r="C110">
        <v>2</v>
      </c>
      <c r="D110">
        <v>1</v>
      </c>
      <c r="E110">
        <v>0.01</v>
      </c>
      <c r="F110">
        <v>2.6937817156597701</v>
      </c>
      <c r="H110">
        <f t="shared" si="8"/>
        <v>2.6937817156597701</v>
      </c>
    </row>
    <row r="111" spans="1:9" x14ac:dyDescent="0.3">
      <c r="A111" t="s">
        <v>15</v>
      </c>
      <c r="B111">
        <v>2</v>
      </c>
      <c r="C111">
        <v>2</v>
      </c>
      <c r="D111">
        <v>2</v>
      </c>
      <c r="E111">
        <v>0.01</v>
      </c>
      <c r="F111">
        <v>1.87106738154117</v>
      </c>
      <c r="H111">
        <f t="shared" si="8"/>
        <v>1.87106738154117</v>
      </c>
    </row>
    <row r="112" spans="1:9" x14ac:dyDescent="0.3">
      <c r="A112" t="s">
        <v>15</v>
      </c>
      <c r="B112">
        <v>2</v>
      </c>
      <c r="C112">
        <v>2</v>
      </c>
      <c r="D112">
        <v>3</v>
      </c>
      <c r="E112">
        <v>0.01</v>
      </c>
      <c r="F112">
        <v>2.5657195629558598</v>
      </c>
      <c r="H112">
        <f t="shared" si="8"/>
        <v>2.5657195629558598</v>
      </c>
    </row>
    <row r="113" spans="1:9" x14ac:dyDescent="0.3">
      <c r="A113" t="s">
        <v>15</v>
      </c>
      <c r="B113">
        <v>2</v>
      </c>
      <c r="C113">
        <v>2</v>
      </c>
      <c r="D113">
        <v>4</v>
      </c>
      <c r="E113">
        <v>0.01</v>
      </c>
      <c r="F113">
        <v>2.72432397243296</v>
      </c>
      <c r="H113">
        <f t="shared" si="8"/>
        <v>2.72432397243296</v>
      </c>
    </row>
    <row r="114" spans="1:9" x14ac:dyDescent="0.3">
      <c r="A114" t="s">
        <v>15</v>
      </c>
      <c r="B114">
        <v>2</v>
      </c>
      <c r="C114">
        <v>2</v>
      </c>
      <c r="D114">
        <v>5</v>
      </c>
      <c r="E114">
        <v>0.01</v>
      </c>
      <c r="F114">
        <v>3.01055803166527</v>
      </c>
      <c r="H114">
        <f t="shared" si="8"/>
        <v>3.01055803166527</v>
      </c>
    </row>
    <row r="115" spans="1:9" x14ac:dyDescent="0.3">
      <c r="A115" t="s">
        <v>15</v>
      </c>
      <c r="B115">
        <v>2</v>
      </c>
      <c r="C115">
        <v>2</v>
      </c>
      <c r="D115">
        <v>6</v>
      </c>
      <c r="E115">
        <v>0.01</v>
      </c>
      <c r="F115">
        <v>2.8918311617911399</v>
      </c>
      <c r="H115">
        <f t="shared" si="8"/>
        <v>2.8918311617911399</v>
      </c>
    </row>
    <row r="116" spans="1:9" x14ac:dyDescent="0.3">
      <c r="A116" t="s">
        <v>15</v>
      </c>
      <c r="B116">
        <v>2</v>
      </c>
      <c r="C116">
        <v>2</v>
      </c>
      <c r="D116">
        <v>7</v>
      </c>
      <c r="E116">
        <v>0.01</v>
      </c>
      <c r="F116">
        <v>3.9024243182316498</v>
      </c>
      <c r="G116">
        <v>3.2914242307128401</v>
      </c>
      <c r="H116">
        <f t="shared" si="8"/>
        <v>0.61100008751880974</v>
      </c>
    </row>
    <row r="117" spans="1:9" x14ac:dyDescent="0.3">
      <c r="A117" t="s">
        <v>15</v>
      </c>
      <c r="B117">
        <v>2</v>
      </c>
      <c r="C117">
        <v>2</v>
      </c>
      <c r="D117">
        <v>8</v>
      </c>
      <c r="E117">
        <v>0.01</v>
      </c>
      <c r="F117">
        <v>5.1139137511512596</v>
      </c>
      <c r="G117">
        <v>5.1139137511512596</v>
      </c>
      <c r="H117">
        <f t="shared" si="8"/>
        <v>0</v>
      </c>
    </row>
    <row r="118" spans="1:9" x14ac:dyDescent="0.3">
      <c r="A118" t="s">
        <v>15</v>
      </c>
      <c r="B118">
        <v>2</v>
      </c>
      <c r="C118">
        <v>2</v>
      </c>
      <c r="D118">
        <v>9</v>
      </c>
      <c r="E118">
        <v>0.01</v>
      </c>
      <c r="F118">
        <v>4.65969916672565</v>
      </c>
      <c r="H118">
        <f t="shared" si="8"/>
        <v>4.65969916672565</v>
      </c>
    </row>
    <row r="119" spans="1:9" x14ac:dyDescent="0.3">
      <c r="A119" t="s">
        <v>15</v>
      </c>
      <c r="B119">
        <v>2</v>
      </c>
      <c r="C119">
        <v>2</v>
      </c>
      <c r="D119">
        <v>10</v>
      </c>
      <c r="E119">
        <v>0.01</v>
      </c>
      <c r="F119">
        <v>3.4661287988262499</v>
      </c>
      <c r="H119">
        <f t="shared" si="8"/>
        <v>3.4661287988262499</v>
      </c>
    </row>
    <row r="120" spans="1:9" x14ac:dyDescent="0.3">
      <c r="A120" t="s">
        <v>15</v>
      </c>
      <c r="B120">
        <v>2</v>
      </c>
      <c r="C120">
        <v>2</v>
      </c>
      <c r="D120">
        <v>11</v>
      </c>
      <c r="E120">
        <v>0.01</v>
      </c>
      <c r="F120">
        <v>3.1838678188149498</v>
      </c>
      <c r="G120">
        <v>1.0747936808252501</v>
      </c>
      <c r="H120">
        <f t="shared" si="8"/>
        <v>2.1090741379896998</v>
      </c>
    </row>
    <row r="121" spans="1:9" x14ac:dyDescent="0.3">
      <c r="A121" t="s">
        <v>15</v>
      </c>
      <c r="B121">
        <v>2</v>
      </c>
      <c r="C121">
        <v>2</v>
      </c>
      <c r="F121" s="1">
        <f>AVERAGE(F110:F120)</f>
        <v>3.2803014254359937</v>
      </c>
      <c r="H121" s="1">
        <f>AVERAGE(H110:H120)</f>
        <v>2.4184712742824166</v>
      </c>
      <c r="I121">
        <f>H121/F121</f>
        <v>0.73727104940088584</v>
      </c>
    </row>
    <row r="122" spans="1:9" x14ac:dyDescent="0.3">
      <c r="A122" t="s">
        <v>15</v>
      </c>
      <c r="B122">
        <v>2</v>
      </c>
      <c r="C122">
        <v>2</v>
      </c>
      <c r="D122">
        <v>1</v>
      </c>
      <c r="E122">
        <v>0.1</v>
      </c>
      <c r="F122">
        <v>2.8692908327860902</v>
      </c>
      <c r="G122">
        <v>1.33433177275796</v>
      </c>
      <c r="H122">
        <f t="shared" si="8"/>
        <v>1.5349590600281302</v>
      </c>
    </row>
    <row r="123" spans="1:9" x14ac:dyDescent="0.3">
      <c r="A123" t="s">
        <v>15</v>
      </c>
      <c r="B123">
        <v>2</v>
      </c>
      <c r="C123">
        <v>2</v>
      </c>
      <c r="D123">
        <v>2</v>
      </c>
      <c r="E123">
        <v>0.1</v>
      </c>
      <c r="F123">
        <v>2.5198858495546101</v>
      </c>
      <c r="G123">
        <v>2.4519885849554601</v>
      </c>
      <c r="H123">
        <f t="shared" si="8"/>
        <v>6.789726459915002E-2</v>
      </c>
    </row>
    <row r="124" spans="1:9" x14ac:dyDescent="0.3">
      <c r="A124" t="s">
        <v>15</v>
      </c>
      <c r="B124">
        <v>2</v>
      </c>
      <c r="C124">
        <v>2</v>
      </c>
      <c r="D124">
        <v>3</v>
      </c>
      <c r="E124">
        <v>0.1</v>
      </c>
      <c r="F124">
        <v>2.1979596107478501</v>
      </c>
      <c r="G124">
        <v>1.54</v>
      </c>
      <c r="H124">
        <f t="shared" si="8"/>
        <v>0.65795961074785003</v>
      </c>
    </row>
    <row r="125" spans="1:9" x14ac:dyDescent="0.3">
      <c r="A125" t="s">
        <v>15</v>
      </c>
      <c r="B125">
        <v>2</v>
      </c>
      <c r="C125">
        <v>2</v>
      </c>
      <c r="D125">
        <v>4</v>
      </c>
      <c r="E125">
        <v>0.1</v>
      </c>
      <c r="F125">
        <v>2.5216988801145899</v>
      </c>
      <c r="G125">
        <v>2.4216988801145898</v>
      </c>
      <c r="H125">
        <f t="shared" si="8"/>
        <v>0.10000000000000009</v>
      </c>
    </row>
    <row r="126" spans="1:9" x14ac:dyDescent="0.3">
      <c r="A126" t="s">
        <v>15</v>
      </c>
      <c r="B126">
        <v>2</v>
      </c>
      <c r="C126">
        <v>2</v>
      </c>
      <c r="D126">
        <v>5</v>
      </c>
      <c r="E126">
        <v>0.1</v>
      </c>
      <c r="F126">
        <v>1.78519736515101</v>
      </c>
      <c r="G126">
        <v>1.2</v>
      </c>
      <c r="H126">
        <f t="shared" si="8"/>
        <v>0.58519736515101006</v>
      </c>
    </row>
    <row r="127" spans="1:9" x14ac:dyDescent="0.3">
      <c r="A127" t="s">
        <v>15</v>
      </c>
      <c r="B127">
        <v>2</v>
      </c>
      <c r="C127">
        <v>2</v>
      </c>
      <c r="D127">
        <v>6</v>
      </c>
      <c r="E127">
        <v>0.1</v>
      </c>
      <c r="F127">
        <v>2.4246116453118001</v>
      </c>
      <c r="G127">
        <v>1.4010264180826</v>
      </c>
      <c r="H127">
        <f t="shared" si="8"/>
        <v>1.0235852272292001</v>
      </c>
    </row>
    <row r="128" spans="1:9" x14ac:dyDescent="0.3">
      <c r="A128" t="s">
        <v>15</v>
      </c>
      <c r="B128">
        <v>2</v>
      </c>
      <c r="C128">
        <v>2</v>
      </c>
      <c r="D128">
        <v>7</v>
      </c>
      <c r="E128">
        <v>0.1</v>
      </c>
      <c r="F128">
        <v>2.26433164746605</v>
      </c>
      <c r="G128">
        <v>1.37372608897698</v>
      </c>
      <c r="H128">
        <f t="shared" si="8"/>
        <v>0.89060555848906997</v>
      </c>
    </row>
    <row r="129" spans="1:9" x14ac:dyDescent="0.3">
      <c r="A129" t="s">
        <v>15</v>
      </c>
      <c r="B129">
        <v>2</v>
      </c>
      <c r="C129">
        <v>2</v>
      </c>
      <c r="D129">
        <v>8</v>
      </c>
      <c r="E129">
        <v>0.1</v>
      </c>
      <c r="F129">
        <v>2.3810022950643002</v>
      </c>
      <c r="G129">
        <v>2.3200022950642998</v>
      </c>
      <c r="H129">
        <f t="shared" si="8"/>
        <v>6.1000000000000387E-2</v>
      </c>
    </row>
    <row r="130" spans="1:9" x14ac:dyDescent="0.3">
      <c r="A130" t="s">
        <v>15</v>
      </c>
      <c r="B130">
        <v>2</v>
      </c>
      <c r="C130">
        <v>2</v>
      </c>
      <c r="D130">
        <v>9</v>
      </c>
      <c r="E130">
        <v>0.1</v>
      </c>
      <c r="F130">
        <v>2.49429026949834</v>
      </c>
      <c r="G130">
        <v>2.49429026949834</v>
      </c>
      <c r="H130">
        <f t="shared" si="8"/>
        <v>0</v>
      </c>
    </row>
    <row r="131" spans="1:9" x14ac:dyDescent="0.3">
      <c r="A131" t="s">
        <v>15</v>
      </c>
      <c r="B131">
        <v>2</v>
      </c>
      <c r="C131">
        <v>2</v>
      </c>
      <c r="D131">
        <v>10</v>
      </c>
      <c r="E131">
        <v>0.1</v>
      </c>
      <c r="F131">
        <v>3.23269268794553</v>
      </c>
      <c r="G131">
        <v>1.5225473198549899</v>
      </c>
      <c r="H131">
        <f t="shared" si="8"/>
        <v>1.7101453680905401</v>
      </c>
    </row>
    <row r="132" spans="1:9" x14ac:dyDescent="0.3">
      <c r="A132" t="s">
        <v>15</v>
      </c>
      <c r="B132">
        <v>2</v>
      </c>
      <c r="C132">
        <v>2</v>
      </c>
      <c r="D132">
        <v>11</v>
      </c>
      <c r="E132">
        <v>0.1</v>
      </c>
      <c r="F132">
        <v>2.94295418908907</v>
      </c>
      <c r="G132">
        <v>2.90295418908907</v>
      </c>
      <c r="H132">
        <f t="shared" si="8"/>
        <v>4.0000000000000036E-2</v>
      </c>
    </row>
    <row r="133" spans="1:9" x14ac:dyDescent="0.3">
      <c r="A133" t="s">
        <v>15</v>
      </c>
      <c r="B133">
        <v>2</v>
      </c>
      <c r="C133">
        <v>2</v>
      </c>
      <c r="F133" s="1">
        <f>AVERAGE(F122:F132)</f>
        <v>2.512174115702658</v>
      </c>
      <c r="H133" s="1">
        <f>AVERAGE(H122:H132)</f>
        <v>0.60648631403045006</v>
      </c>
      <c r="I133">
        <f>H133/F133</f>
        <v>0.24141890095894691</v>
      </c>
    </row>
    <row r="134" spans="1:9" x14ac:dyDescent="0.3">
      <c r="A134" t="s">
        <v>15</v>
      </c>
      <c r="B134">
        <v>2</v>
      </c>
      <c r="C134">
        <v>2</v>
      </c>
      <c r="D134">
        <v>1</v>
      </c>
      <c r="E134">
        <v>1</v>
      </c>
      <c r="F134">
        <v>1.8097671703437199</v>
      </c>
      <c r="G134">
        <v>1.5297671703437199</v>
      </c>
      <c r="H134">
        <f t="shared" si="8"/>
        <v>0.28000000000000003</v>
      </c>
    </row>
    <row r="135" spans="1:9" x14ac:dyDescent="0.3">
      <c r="A135" t="s">
        <v>15</v>
      </c>
      <c r="B135">
        <v>2</v>
      </c>
      <c r="C135">
        <v>2</v>
      </c>
      <c r="D135">
        <v>2</v>
      </c>
      <c r="E135">
        <v>1</v>
      </c>
      <c r="F135">
        <v>2.6233162924633699</v>
      </c>
      <c r="G135">
        <v>2.42</v>
      </c>
      <c r="H135">
        <f t="shared" si="8"/>
        <v>0.20331629246337002</v>
      </c>
    </row>
    <row r="136" spans="1:9" x14ac:dyDescent="0.3">
      <c r="A136" t="s">
        <v>15</v>
      </c>
      <c r="B136">
        <v>2</v>
      </c>
      <c r="C136">
        <v>2</v>
      </c>
      <c r="D136">
        <v>3</v>
      </c>
      <c r="E136">
        <v>1</v>
      </c>
      <c r="F136">
        <v>2.3031974044773098</v>
      </c>
      <c r="G136">
        <v>2.23782590965047</v>
      </c>
      <c r="H136">
        <f t="shared" si="8"/>
        <v>6.5371494826839793E-2</v>
      </c>
    </row>
    <row r="137" spans="1:9" x14ac:dyDescent="0.3">
      <c r="A137" t="s">
        <v>15</v>
      </c>
      <c r="B137">
        <v>2</v>
      </c>
      <c r="C137">
        <v>2</v>
      </c>
      <c r="D137">
        <v>4</v>
      </c>
      <c r="E137">
        <v>1</v>
      </c>
      <c r="F137">
        <v>3.0084339394313702</v>
      </c>
      <c r="G137">
        <v>2.95084339394313</v>
      </c>
      <c r="H137">
        <f t="shared" si="8"/>
        <v>5.7590545488240164E-2</v>
      </c>
    </row>
    <row r="138" spans="1:9" x14ac:dyDescent="0.3">
      <c r="A138" t="s">
        <v>15</v>
      </c>
      <c r="B138">
        <v>2</v>
      </c>
      <c r="C138">
        <v>2</v>
      </c>
      <c r="D138">
        <v>5</v>
      </c>
      <c r="E138">
        <v>1</v>
      </c>
      <c r="F138">
        <v>2.52600325124904</v>
      </c>
      <c r="G138" s="7">
        <v>2.2200000000000002</v>
      </c>
      <c r="H138">
        <f t="shared" si="8"/>
        <v>0.30600325124903982</v>
      </c>
    </row>
    <row r="139" spans="1:9" x14ac:dyDescent="0.3">
      <c r="A139" t="s">
        <v>15</v>
      </c>
      <c r="B139">
        <v>2</v>
      </c>
      <c r="C139">
        <v>2</v>
      </c>
      <c r="D139">
        <v>6</v>
      </c>
      <c r="E139">
        <v>1</v>
      </c>
      <c r="F139">
        <v>2.53485909758118</v>
      </c>
      <c r="G139">
        <v>2.53485909758118</v>
      </c>
      <c r="H139">
        <f t="shared" si="8"/>
        <v>0</v>
      </c>
    </row>
    <row r="140" spans="1:9" x14ac:dyDescent="0.3">
      <c r="A140" t="s">
        <v>15</v>
      </c>
      <c r="B140">
        <v>2</v>
      </c>
      <c r="C140">
        <v>2</v>
      </c>
      <c r="D140">
        <v>7</v>
      </c>
      <c r="E140">
        <v>1</v>
      </c>
      <c r="F140">
        <v>2.73967169651123</v>
      </c>
      <c r="G140">
        <v>2.73967169651123</v>
      </c>
      <c r="H140">
        <f t="shared" si="8"/>
        <v>0</v>
      </c>
    </row>
    <row r="141" spans="1:9" x14ac:dyDescent="0.3">
      <c r="A141" t="s">
        <v>15</v>
      </c>
      <c r="B141">
        <v>2</v>
      </c>
      <c r="C141">
        <v>2</v>
      </c>
      <c r="D141">
        <v>8</v>
      </c>
      <c r="E141">
        <v>1</v>
      </c>
      <c r="F141">
        <v>2.2945102999934899</v>
      </c>
      <c r="G141">
        <v>2.2745102999934899</v>
      </c>
      <c r="H141">
        <f t="shared" si="8"/>
        <v>2.0000000000000018E-2</v>
      </c>
    </row>
    <row r="142" spans="1:9" x14ac:dyDescent="0.3">
      <c r="A142" t="s">
        <v>15</v>
      </c>
      <c r="B142">
        <v>2</v>
      </c>
      <c r="C142">
        <v>2</v>
      </c>
      <c r="D142">
        <v>9</v>
      </c>
      <c r="E142">
        <v>1</v>
      </c>
      <c r="F142">
        <v>3.2710592874591602</v>
      </c>
      <c r="G142">
        <v>3.2210592874591599</v>
      </c>
      <c r="H142">
        <f t="shared" si="8"/>
        <v>5.0000000000000266E-2</v>
      </c>
    </row>
    <row r="143" spans="1:9" x14ac:dyDescent="0.3">
      <c r="A143" t="s">
        <v>15</v>
      </c>
      <c r="B143">
        <v>2</v>
      </c>
      <c r="C143">
        <v>2</v>
      </c>
      <c r="D143">
        <v>10</v>
      </c>
      <c r="E143">
        <v>1</v>
      </c>
      <c r="F143">
        <v>2.2915802874679301</v>
      </c>
      <c r="G143">
        <v>2.25158028746793</v>
      </c>
      <c r="H143">
        <f t="shared" si="8"/>
        <v>4.0000000000000036E-2</v>
      </c>
    </row>
    <row r="144" spans="1:9" x14ac:dyDescent="0.3">
      <c r="A144" t="s">
        <v>15</v>
      </c>
      <c r="B144">
        <v>2</v>
      </c>
      <c r="C144">
        <v>2</v>
      </c>
      <c r="D144">
        <v>11</v>
      </c>
      <c r="E144">
        <v>1</v>
      </c>
      <c r="F144">
        <v>2.87014730767994</v>
      </c>
      <c r="G144">
        <v>2.7701473076799399</v>
      </c>
      <c r="H144">
        <f t="shared" si="8"/>
        <v>0.10000000000000009</v>
      </c>
    </row>
    <row r="145" spans="1:9" x14ac:dyDescent="0.3">
      <c r="A145" t="s">
        <v>15</v>
      </c>
      <c r="B145">
        <v>2</v>
      </c>
      <c r="C145">
        <v>2</v>
      </c>
      <c r="F145" s="1">
        <f>AVERAGE(F134:F144)</f>
        <v>2.570231457696158</v>
      </c>
      <c r="H145" s="1">
        <f>AVERAGE(H134:H144)</f>
        <v>0.10202559854795366</v>
      </c>
      <c r="I145">
        <f>H145/F145</f>
        <v>3.9695101482963291E-2</v>
      </c>
    </row>
    <row r="146" spans="1:9" x14ac:dyDescent="0.3">
      <c r="A146" t="s">
        <v>15</v>
      </c>
      <c r="B146">
        <v>2</v>
      </c>
      <c r="C146">
        <v>3</v>
      </c>
      <c r="D146">
        <v>1</v>
      </c>
      <c r="E146">
        <v>0</v>
      </c>
      <c r="F146" t="s">
        <v>8</v>
      </c>
      <c r="G146" t="s">
        <v>8</v>
      </c>
      <c r="H146" t="s">
        <v>8</v>
      </c>
    </row>
    <row r="147" spans="1:9" x14ac:dyDescent="0.3">
      <c r="A147" t="s">
        <v>15</v>
      </c>
      <c r="B147">
        <v>2</v>
      </c>
      <c r="C147">
        <v>3</v>
      </c>
      <c r="D147">
        <v>2</v>
      </c>
      <c r="E147">
        <v>0</v>
      </c>
      <c r="F147">
        <v>4.4660000000000002</v>
      </c>
      <c r="H147">
        <f>F147-G147</f>
        <v>4.4660000000000002</v>
      </c>
    </row>
    <row r="148" spans="1:9" x14ac:dyDescent="0.3">
      <c r="A148" t="s">
        <v>15</v>
      </c>
      <c r="B148">
        <v>2</v>
      </c>
      <c r="C148">
        <v>3</v>
      </c>
      <c r="D148">
        <v>3</v>
      </c>
      <c r="E148">
        <v>0</v>
      </c>
      <c r="F148">
        <v>4.7030000000000003</v>
      </c>
      <c r="G148">
        <v>4.6029999999999998</v>
      </c>
      <c r="H148">
        <f t="shared" ref="H148:H155" si="9">F148-G148</f>
        <v>0.10000000000000053</v>
      </c>
    </row>
    <row r="149" spans="1:9" x14ac:dyDescent="0.3">
      <c r="A149" t="s">
        <v>15</v>
      </c>
      <c r="B149">
        <v>2</v>
      </c>
      <c r="C149">
        <v>3</v>
      </c>
      <c r="D149">
        <v>4</v>
      </c>
      <c r="E149">
        <v>0</v>
      </c>
      <c r="F149">
        <v>4.556</v>
      </c>
      <c r="H149">
        <f t="shared" si="9"/>
        <v>4.556</v>
      </c>
    </row>
    <row r="150" spans="1:9" x14ac:dyDescent="0.3">
      <c r="A150" t="s">
        <v>15</v>
      </c>
      <c r="B150">
        <v>2</v>
      </c>
      <c r="C150">
        <v>3</v>
      </c>
      <c r="D150">
        <v>5</v>
      </c>
      <c r="E150">
        <v>0</v>
      </c>
      <c r="F150">
        <v>4.6338725089170998</v>
      </c>
      <c r="H150">
        <f t="shared" si="9"/>
        <v>4.6338725089170998</v>
      </c>
    </row>
    <row r="151" spans="1:9" x14ac:dyDescent="0.3">
      <c r="A151" t="s">
        <v>15</v>
      </c>
      <c r="B151">
        <v>2</v>
      </c>
      <c r="C151">
        <v>3</v>
      </c>
      <c r="D151">
        <v>6</v>
      </c>
      <c r="E151">
        <v>0</v>
      </c>
      <c r="F151">
        <v>3.8051648482223501</v>
      </c>
      <c r="H151">
        <f t="shared" si="9"/>
        <v>3.8051648482223501</v>
      </c>
    </row>
    <row r="152" spans="1:9" x14ac:dyDescent="0.3">
      <c r="A152" t="s">
        <v>15</v>
      </c>
      <c r="B152">
        <v>2</v>
      </c>
      <c r="C152">
        <v>3</v>
      </c>
      <c r="D152">
        <v>7</v>
      </c>
      <c r="E152">
        <v>0</v>
      </c>
      <c r="F152">
        <v>3.53118440845126</v>
      </c>
      <c r="H152">
        <f t="shared" si="9"/>
        <v>3.53118440845126</v>
      </c>
    </row>
    <row r="153" spans="1:9" x14ac:dyDescent="0.3">
      <c r="A153" t="s">
        <v>15</v>
      </c>
      <c r="B153">
        <v>2</v>
      </c>
      <c r="C153">
        <v>3</v>
      </c>
      <c r="D153">
        <v>8</v>
      </c>
      <c r="E153">
        <v>0</v>
      </c>
      <c r="F153">
        <v>3.0868613244018199</v>
      </c>
      <c r="H153">
        <f t="shared" si="9"/>
        <v>3.0868613244018199</v>
      </c>
    </row>
    <row r="154" spans="1:9" x14ac:dyDescent="0.3">
      <c r="A154" t="s">
        <v>15</v>
      </c>
      <c r="B154">
        <v>2</v>
      </c>
      <c r="C154">
        <v>3</v>
      </c>
      <c r="D154">
        <v>9</v>
      </c>
      <c r="E154">
        <v>0</v>
      </c>
      <c r="F154">
        <v>4.6291376090718304</v>
      </c>
      <c r="G154">
        <v>2.2000000000000002</v>
      </c>
      <c r="H154">
        <f t="shared" si="9"/>
        <v>2.4291376090718302</v>
      </c>
    </row>
    <row r="155" spans="1:9" x14ac:dyDescent="0.3">
      <c r="A155" t="s">
        <v>15</v>
      </c>
      <c r="B155">
        <v>2</v>
      </c>
      <c r="C155">
        <v>3</v>
      </c>
      <c r="D155">
        <v>10</v>
      </c>
      <c r="E155">
        <v>0</v>
      </c>
      <c r="F155">
        <v>3.9391672434740901</v>
      </c>
      <c r="H155">
        <f t="shared" si="9"/>
        <v>3.9391672434740901</v>
      </c>
    </row>
    <row r="156" spans="1:9" x14ac:dyDescent="0.3">
      <c r="A156" t="s">
        <v>15</v>
      </c>
      <c r="B156">
        <v>2</v>
      </c>
      <c r="C156">
        <v>3</v>
      </c>
      <c r="F156" s="1">
        <f>AVERAGE(F146:F155)</f>
        <v>4.1500431047264952</v>
      </c>
      <c r="H156" s="1">
        <f>AVERAGE(H147:H155)</f>
        <v>3.3941542158376055</v>
      </c>
      <c r="I156">
        <f>H156/F156</f>
        <v>0.81785999089310524</v>
      </c>
    </row>
    <row r="157" spans="1:9" x14ac:dyDescent="0.3">
      <c r="A157" t="s">
        <v>15</v>
      </c>
      <c r="B157">
        <v>2</v>
      </c>
      <c r="C157">
        <v>3</v>
      </c>
      <c r="D157">
        <v>1</v>
      </c>
      <c r="E157">
        <v>1E-3</v>
      </c>
      <c r="F157">
        <v>5.3764724759957501</v>
      </c>
      <c r="H157">
        <f>F157-G157</f>
        <v>5.3764724759957501</v>
      </c>
    </row>
    <row r="158" spans="1:9" x14ac:dyDescent="0.3">
      <c r="A158" t="s">
        <v>15</v>
      </c>
      <c r="B158">
        <v>2</v>
      </c>
      <c r="C158">
        <v>3</v>
      </c>
      <c r="D158">
        <v>2</v>
      </c>
      <c r="E158">
        <v>1E-3</v>
      </c>
      <c r="F158">
        <v>3.9763076925731302</v>
      </c>
      <c r="H158">
        <f t="shared" ref="H158:H215" si="10">F158-G158</f>
        <v>3.9763076925731302</v>
      </c>
    </row>
    <row r="159" spans="1:9" x14ac:dyDescent="0.3">
      <c r="A159" t="s">
        <v>15</v>
      </c>
      <c r="B159">
        <v>2</v>
      </c>
      <c r="C159">
        <v>3</v>
      </c>
      <c r="D159">
        <v>3</v>
      </c>
      <c r="E159">
        <v>1E-3</v>
      </c>
      <c r="F159">
        <v>3.6062995246598799</v>
      </c>
      <c r="H159">
        <f t="shared" si="10"/>
        <v>3.6062995246598799</v>
      </c>
    </row>
    <row r="160" spans="1:9" x14ac:dyDescent="0.3">
      <c r="A160" t="s">
        <v>15</v>
      </c>
      <c r="B160">
        <v>2</v>
      </c>
      <c r="C160">
        <v>3</v>
      </c>
      <c r="D160">
        <v>4</v>
      </c>
      <c r="E160">
        <v>1E-3</v>
      </c>
      <c r="F160">
        <v>4.0552850677640002</v>
      </c>
      <c r="H160">
        <f t="shared" si="10"/>
        <v>4.0552850677640002</v>
      </c>
    </row>
    <row r="161" spans="1:9" x14ac:dyDescent="0.3">
      <c r="A161" t="s">
        <v>15</v>
      </c>
      <c r="B161">
        <v>2</v>
      </c>
      <c r="C161">
        <v>3</v>
      </c>
      <c r="D161">
        <v>5</v>
      </c>
      <c r="E161">
        <v>1E-3</v>
      </c>
      <c r="F161">
        <v>4.1409943478825797</v>
      </c>
      <c r="H161">
        <f t="shared" si="10"/>
        <v>4.1409943478825797</v>
      </c>
    </row>
    <row r="162" spans="1:9" x14ac:dyDescent="0.3">
      <c r="A162" t="s">
        <v>15</v>
      </c>
      <c r="B162">
        <v>2</v>
      </c>
      <c r="C162">
        <v>3</v>
      </c>
      <c r="D162">
        <v>6</v>
      </c>
      <c r="E162">
        <v>1E-3</v>
      </c>
      <c r="F162">
        <v>5.6878187410669003</v>
      </c>
      <c r="H162">
        <f t="shared" si="10"/>
        <v>5.6878187410669003</v>
      </c>
    </row>
    <row r="163" spans="1:9" x14ac:dyDescent="0.3">
      <c r="A163" t="s">
        <v>15</v>
      </c>
      <c r="B163">
        <v>2</v>
      </c>
      <c r="C163">
        <v>3</v>
      </c>
      <c r="D163">
        <v>7</v>
      </c>
      <c r="E163">
        <v>1E-3</v>
      </c>
      <c r="F163">
        <v>4.0971445878733501</v>
      </c>
      <c r="H163">
        <f t="shared" si="10"/>
        <v>4.0971445878733501</v>
      </c>
    </row>
    <row r="164" spans="1:9" x14ac:dyDescent="0.3">
      <c r="A164" t="s">
        <v>15</v>
      </c>
      <c r="B164">
        <v>2</v>
      </c>
      <c r="C164">
        <v>3</v>
      </c>
      <c r="D164">
        <v>8</v>
      </c>
      <c r="E164">
        <v>1E-3</v>
      </c>
      <c r="F164">
        <v>4.5067682838974097</v>
      </c>
      <c r="H164">
        <f t="shared" si="10"/>
        <v>4.5067682838974097</v>
      </c>
    </row>
    <row r="165" spans="1:9" x14ac:dyDescent="0.3">
      <c r="A165" t="s">
        <v>15</v>
      </c>
      <c r="B165">
        <v>2</v>
      </c>
      <c r="C165">
        <v>3</v>
      </c>
      <c r="D165">
        <v>9</v>
      </c>
      <c r="E165">
        <v>1E-3</v>
      </c>
      <c r="F165">
        <v>4.7115283191824702</v>
      </c>
      <c r="H165">
        <f t="shared" si="10"/>
        <v>4.7115283191824702</v>
      </c>
    </row>
    <row r="166" spans="1:9" x14ac:dyDescent="0.3">
      <c r="A166" t="s">
        <v>15</v>
      </c>
      <c r="B166">
        <v>2</v>
      </c>
      <c r="C166">
        <v>3</v>
      </c>
      <c r="D166">
        <v>10</v>
      </c>
      <c r="E166">
        <v>1E-3</v>
      </c>
      <c r="F166">
        <v>3.67031784371766</v>
      </c>
      <c r="H166">
        <f t="shared" si="10"/>
        <v>3.67031784371766</v>
      </c>
    </row>
    <row r="167" spans="1:9" x14ac:dyDescent="0.3">
      <c r="A167" t="s">
        <v>15</v>
      </c>
      <c r="B167">
        <v>2</v>
      </c>
      <c r="C167">
        <v>3</v>
      </c>
      <c r="D167">
        <v>11</v>
      </c>
      <c r="E167">
        <v>1E-3</v>
      </c>
      <c r="F167">
        <v>3.0435774803619098</v>
      </c>
      <c r="H167">
        <f t="shared" si="10"/>
        <v>3.0435774803619098</v>
      </c>
    </row>
    <row r="168" spans="1:9" x14ac:dyDescent="0.3">
      <c r="A168" t="s">
        <v>15</v>
      </c>
      <c r="B168">
        <v>2</v>
      </c>
      <c r="C168">
        <v>3</v>
      </c>
      <c r="F168" s="1">
        <f>AVERAGE(F157:F167)</f>
        <v>4.261137669543186</v>
      </c>
      <c r="H168" s="1">
        <f>AVERAGE(H157:H167)</f>
        <v>4.261137669543186</v>
      </c>
      <c r="I168">
        <f>H168/F168</f>
        <v>1</v>
      </c>
    </row>
    <row r="169" spans="1:9" x14ac:dyDescent="0.3">
      <c r="A169" t="s">
        <v>15</v>
      </c>
      <c r="B169">
        <v>2</v>
      </c>
      <c r="C169">
        <v>3</v>
      </c>
      <c r="D169">
        <v>1</v>
      </c>
      <c r="E169">
        <v>0.01</v>
      </c>
      <c r="F169">
        <v>4.2036640693925902</v>
      </c>
      <c r="H169">
        <f t="shared" si="10"/>
        <v>4.2036640693925902</v>
      </c>
    </row>
    <row r="170" spans="1:9" x14ac:dyDescent="0.3">
      <c r="A170" t="s">
        <v>15</v>
      </c>
      <c r="B170">
        <v>2</v>
      </c>
      <c r="C170">
        <v>3</v>
      </c>
      <c r="D170">
        <v>2</v>
      </c>
      <c r="E170">
        <v>0.01</v>
      </c>
      <c r="F170">
        <v>4.9456505846356897</v>
      </c>
      <c r="H170">
        <f t="shared" si="10"/>
        <v>4.9456505846356897</v>
      </c>
    </row>
    <row r="171" spans="1:9" x14ac:dyDescent="0.3">
      <c r="A171" t="s">
        <v>15</v>
      </c>
      <c r="B171">
        <v>2</v>
      </c>
      <c r="C171">
        <v>3</v>
      </c>
      <c r="D171">
        <v>3</v>
      </c>
      <c r="E171">
        <v>0.01</v>
      </c>
      <c r="F171">
        <v>3.6581040951355002</v>
      </c>
      <c r="H171">
        <f t="shared" si="10"/>
        <v>3.6581040951355002</v>
      </c>
    </row>
    <row r="172" spans="1:9" x14ac:dyDescent="0.3">
      <c r="A172" t="s">
        <v>15</v>
      </c>
      <c r="B172">
        <v>2</v>
      </c>
      <c r="C172">
        <v>3</v>
      </c>
      <c r="D172">
        <v>4</v>
      </c>
      <c r="E172">
        <v>0.01</v>
      </c>
      <c r="F172">
        <v>4.3741196647170604</v>
      </c>
      <c r="H172">
        <f t="shared" si="10"/>
        <v>4.3741196647170604</v>
      </c>
    </row>
    <row r="173" spans="1:9" x14ac:dyDescent="0.3">
      <c r="A173" t="s">
        <v>15</v>
      </c>
      <c r="B173">
        <v>2</v>
      </c>
      <c r="C173">
        <v>3</v>
      </c>
      <c r="D173">
        <v>5</v>
      </c>
      <c r="E173">
        <v>0.01</v>
      </c>
      <c r="F173">
        <v>5.9532369478299696</v>
      </c>
      <c r="H173">
        <f t="shared" si="10"/>
        <v>5.9532369478299696</v>
      </c>
    </row>
    <row r="174" spans="1:9" x14ac:dyDescent="0.3">
      <c r="A174" t="s">
        <v>15</v>
      </c>
      <c r="B174">
        <v>2</v>
      </c>
      <c r="C174">
        <v>3</v>
      </c>
      <c r="D174">
        <v>6</v>
      </c>
      <c r="E174">
        <v>0.01</v>
      </c>
      <c r="F174">
        <v>4.5329606967277396</v>
      </c>
      <c r="H174">
        <f t="shared" si="10"/>
        <v>4.5329606967277396</v>
      </c>
    </row>
    <row r="175" spans="1:9" x14ac:dyDescent="0.3">
      <c r="A175" t="s">
        <v>15</v>
      </c>
      <c r="B175">
        <v>2</v>
      </c>
      <c r="C175">
        <v>3</v>
      </c>
      <c r="D175">
        <v>7</v>
      </c>
      <c r="E175">
        <v>0.01</v>
      </c>
      <c r="F175">
        <v>4.2930918187638101</v>
      </c>
      <c r="H175">
        <f t="shared" si="10"/>
        <v>4.2930918187638101</v>
      </c>
    </row>
    <row r="176" spans="1:9" x14ac:dyDescent="0.3">
      <c r="A176" t="s">
        <v>15</v>
      </c>
      <c r="B176">
        <v>2</v>
      </c>
      <c r="C176">
        <v>3</v>
      </c>
      <c r="D176">
        <v>8</v>
      </c>
      <c r="E176">
        <v>0.01</v>
      </c>
      <c r="F176">
        <v>5.24292347953181</v>
      </c>
      <c r="H176">
        <f t="shared" si="10"/>
        <v>5.24292347953181</v>
      </c>
    </row>
    <row r="177" spans="1:9" x14ac:dyDescent="0.3">
      <c r="A177" t="s">
        <v>15</v>
      </c>
      <c r="B177">
        <v>2</v>
      </c>
      <c r="C177">
        <v>3</v>
      </c>
      <c r="D177">
        <v>9</v>
      </c>
      <c r="E177">
        <v>0.01</v>
      </c>
      <c r="F177">
        <v>3.85498137655817</v>
      </c>
      <c r="H177">
        <f t="shared" si="10"/>
        <v>3.85498137655817</v>
      </c>
    </row>
    <row r="178" spans="1:9" x14ac:dyDescent="0.3">
      <c r="A178" t="s">
        <v>15</v>
      </c>
      <c r="B178">
        <v>2</v>
      </c>
      <c r="C178">
        <v>3</v>
      </c>
      <c r="D178">
        <v>10</v>
      </c>
      <c r="E178">
        <v>0.01</v>
      </c>
      <c r="F178">
        <v>6.1877152430311497</v>
      </c>
      <c r="H178">
        <f t="shared" si="10"/>
        <v>6.1877152430311497</v>
      </c>
    </row>
    <row r="179" spans="1:9" x14ac:dyDescent="0.3">
      <c r="A179" t="s">
        <v>15</v>
      </c>
      <c r="B179">
        <v>2</v>
      </c>
      <c r="C179">
        <v>3</v>
      </c>
      <c r="D179">
        <v>11</v>
      </c>
      <c r="E179">
        <v>0.01</v>
      </c>
      <c r="F179">
        <v>4.6933147721262101</v>
      </c>
      <c r="H179">
        <f t="shared" si="10"/>
        <v>4.6933147721262101</v>
      </c>
    </row>
    <row r="180" spans="1:9" x14ac:dyDescent="0.3">
      <c r="A180" t="s">
        <v>15</v>
      </c>
      <c r="B180">
        <v>2</v>
      </c>
      <c r="C180">
        <v>3</v>
      </c>
      <c r="F180" s="1">
        <f>AVERAGE(F169:F179)</f>
        <v>4.7217966134954272</v>
      </c>
      <c r="H180" s="1">
        <f>AVERAGE(H169:H179)</f>
        <v>4.7217966134954272</v>
      </c>
      <c r="I180">
        <f>H180/F180</f>
        <v>1</v>
      </c>
    </row>
    <row r="181" spans="1:9" x14ac:dyDescent="0.3">
      <c r="A181" t="s">
        <v>15</v>
      </c>
      <c r="B181">
        <v>2</v>
      </c>
      <c r="C181">
        <v>3</v>
      </c>
      <c r="D181">
        <v>1</v>
      </c>
      <c r="E181">
        <v>3.1600000000000003E-2</v>
      </c>
      <c r="F181">
        <v>5.0369999999999999</v>
      </c>
      <c r="H181">
        <f t="shared" si="10"/>
        <v>5.0369999999999999</v>
      </c>
    </row>
    <row r="182" spans="1:9" x14ac:dyDescent="0.3">
      <c r="A182" t="s">
        <v>15</v>
      </c>
      <c r="B182">
        <v>2</v>
      </c>
      <c r="C182">
        <v>3</v>
      </c>
      <c r="D182">
        <v>2</v>
      </c>
      <c r="E182">
        <v>3.1600000000000003E-2</v>
      </c>
      <c r="F182">
        <v>4.2539999999999996</v>
      </c>
      <c r="H182">
        <f t="shared" si="10"/>
        <v>4.2539999999999996</v>
      </c>
    </row>
    <row r="183" spans="1:9" x14ac:dyDescent="0.3">
      <c r="A183" t="s">
        <v>15</v>
      </c>
      <c r="B183">
        <v>2</v>
      </c>
      <c r="C183">
        <v>3</v>
      </c>
      <c r="D183">
        <v>3</v>
      </c>
      <c r="E183">
        <v>3.1600000000000003E-2</v>
      </c>
      <c r="F183">
        <v>5.3570000000000002</v>
      </c>
      <c r="H183">
        <f t="shared" si="10"/>
        <v>5.3570000000000002</v>
      </c>
    </row>
    <row r="184" spans="1:9" x14ac:dyDescent="0.3">
      <c r="A184" t="s">
        <v>15</v>
      </c>
      <c r="B184">
        <v>2</v>
      </c>
      <c r="C184">
        <v>3</v>
      </c>
      <c r="D184">
        <v>4</v>
      </c>
      <c r="E184">
        <v>3.1600000000000003E-2</v>
      </c>
      <c r="F184">
        <v>4.7640000000000002</v>
      </c>
      <c r="G184">
        <v>2.1909999999999998</v>
      </c>
      <c r="H184">
        <f t="shared" si="10"/>
        <v>2.5730000000000004</v>
      </c>
    </row>
    <row r="185" spans="1:9" x14ac:dyDescent="0.3">
      <c r="A185" t="s">
        <v>15</v>
      </c>
      <c r="B185">
        <v>2</v>
      </c>
      <c r="C185">
        <v>3</v>
      </c>
      <c r="D185">
        <v>5</v>
      </c>
      <c r="E185">
        <v>3.1600000000000003E-2</v>
      </c>
      <c r="F185">
        <v>4.2942228828386098</v>
      </c>
      <c r="H185">
        <f t="shared" si="10"/>
        <v>4.2942228828386098</v>
      </c>
    </row>
    <row r="186" spans="1:9" x14ac:dyDescent="0.3">
      <c r="A186" t="s">
        <v>15</v>
      </c>
      <c r="B186">
        <v>2</v>
      </c>
      <c r="C186">
        <v>3</v>
      </c>
      <c r="D186">
        <v>6</v>
      </c>
      <c r="E186">
        <v>3.1600000000000003E-2</v>
      </c>
      <c r="F186">
        <v>4.12559841562586</v>
      </c>
      <c r="G186">
        <v>2.4500000000000002</v>
      </c>
      <c r="H186">
        <f t="shared" si="10"/>
        <v>1.6755984156258599</v>
      </c>
    </row>
    <row r="187" spans="1:9" x14ac:dyDescent="0.3">
      <c r="A187" t="s">
        <v>15</v>
      </c>
      <c r="B187">
        <v>2</v>
      </c>
      <c r="C187">
        <v>3</v>
      </c>
      <c r="D187">
        <v>7</v>
      </c>
      <c r="E187">
        <v>3.1600000000000003E-2</v>
      </c>
      <c r="F187">
        <v>3.6460815396137898</v>
      </c>
      <c r="H187">
        <f t="shared" si="10"/>
        <v>3.6460815396137898</v>
      </c>
    </row>
    <row r="188" spans="1:9" x14ac:dyDescent="0.3">
      <c r="A188" t="s">
        <v>15</v>
      </c>
      <c r="B188">
        <v>2</v>
      </c>
      <c r="C188">
        <v>3</v>
      </c>
      <c r="D188">
        <v>8</v>
      </c>
      <c r="E188">
        <v>3.1600000000000003E-2</v>
      </c>
      <c r="F188">
        <v>4.0921370874395704</v>
      </c>
      <c r="H188">
        <f t="shared" si="10"/>
        <v>4.0921370874395704</v>
      </c>
    </row>
    <row r="189" spans="1:9" x14ac:dyDescent="0.3">
      <c r="A189" t="s">
        <v>15</v>
      </c>
      <c r="B189">
        <v>2</v>
      </c>
      <c r="C189">
        <v>3</v>
      </c>
      <c r="D189">
        <v>9</v>
      </c>
      <c r="E189">
        <v>3.1600000000000003E-2</v>
      </c>
      <c r="F189">
        <v>4.5715938766718303</v>
      </c>
      <c r="H189">
        <f t="shared" si="10"/>
        <v>4.5715938766718303</v>
      </c>
    </row>
    <row r="190" spans="1:9" x14ac:dyDescent="0.3">
      <c r="A190" t="s">
        <v>15</v>
      </c>
      <c r="B190">
        <v>2</v>
      </c>
      <c r="C190">
        <v>3</v>
      </c>
      <c r="D190">
        <v>10</v>
      </c>
      <c r="E190">
        <v>3.1600000000000003E-2</v>
      </c>
      <c r="F190">
        <v>3.1594904156258798</v>
      </c>
      <c r="H190">
        <f t="shared" si="10"/>
        <v>3.1594904156258798</v>
      </c>
    </row>
    <row r="191" spans="1:9" x14ac:dyDescent="0.3">
      <c r="A191" t="s">
        <v>15</v>
      </c>
      <c r="B191">
        <v>2</v>
      </c>
      <c r="C191">
        <v>3</v>
      </c>
      <c r="D191">
        <v>11</v>
      </c>
      <c r="E191">
        <v>3.1600000000000003E-2</v>
      </c>
      <c r="F191">
        <v>2.9706209322730501</v>
      </c>
      <c r="H191">
        <f t="shared" si="10"/>
        <v>2.9706209322730501</v>
      </c>
    </row>
    <row r="192" spans="1:9" x14ac:dyDescent="0.3">
      <c r="A192" t="s">
        <v>15</v>
      </c>
      <c r="B192">
        <v>2</v>
      </c>
      <c r="C192">
        <v>3</v>
      </c>
      <c r="F192" s="1">
        <f>AVERAGE(F181:F191)</f>
        <v>4.2065222863716905</v>
      </c>
      <c r="H192" s="1">
        <f>AVERAGE(H181:H191)</f>
        <v>3.7846131954625992</v>
      </c>
      <c r="I192">
        <f>H192/F192</f>
        <v>0.89970121107500267</v>
      </c>
    </row>
    <row r="193" spans="1:9" x14ac:dyDescent="0.3">
      <c r="A193" t="s">
        <v>15</v>
      </c>
      <c r="B193">
        <v>2</v>
      </c>
      <c r="C193">
        <v>3</v>
      </c>
      <c r="D193">
        <v>1</v>
      </c>
      <c r="E193">
        <v>0.1</v>
      </c>
      <c r="F193">
        <v>6.9930000000000003</v>
      </c>
      <c r="G193">
        <v>4.0999999999999996</v>
      </c>
      <c r="H193">
        <f t="shared" si="10"/>
        <v>2.8930000000000007</v>
      </c>
    </row>
    <row r="194" spans="1:9" x14ac:dyDescent="0.3">
      <c r="A194" t="s">
        <v>15</v>
      </c>
      <c r="B194">
        <v>2</v>
      </c>
      <c r="C194">
        <v>3</v>
      </c>
      <c r="D194">
        <v>2</v>
      </c>
      <c r="E194">
        <v>0.1</v>
      </c>
      <c r="F194">
        <v>5.9089999999999998</v>
      </c>
      <c r="H194">
        <f t="shared" si="10"/>
        <v>5.9089999999999998</v>
      </c>
    </row>
    <row r="195" spans="1:9" x14ac:dyDescent="0.3">
      <c r="A195" t="s">
        <v>15</v>
      </c>
      <c r="B195">
        <v>2</v>
      </c>
      <c r="C195">
        <v>3</v>
      </c>
      <c r="D195">
        <v>3</v>
      </c>
      <c r="E195">
        <v>0.1</v>
      </c>
      <c r="F195">
        <v>5.0599999999999996</v>
      </c>
      <c r="G195">
        <v>2.25</v>
      </c>
      <c r="H195">
        <f t="shared" si="10"/>
        <v>2.8099999999999996</v>
      </c>
    </row>
    <row r="196" spans="1:9" x14ac:dyDescent="0.3">
      <c r="A196" t="s">
        <v>15</v>
      </c>
      <c r="B196">
        <v>2</v>
      </c>
      <c r="C196">
        <v>3</v>
      </c>
      <c r="D196">
        <v>4</v>
      </c>
      <c r="E196">
        <v>0.1</v>
      </c>
      <c r="F196">
        <v>4.72</v>
      </c>
      <c r="G196">
        <v>2.2000000000000002</v>
      </c>
      <c r="H196">
        <f t="shared" si="10"/>
        <v>2.5199999999999996</v>
      </c>
    </row>
    <row r="197" spans="1:9" x14ac:dyDescent="0.3">
      <c r="A197" t="s">
        <v>15</v>
      </c>
      <c r="B197">
        <v>2</v>
      </c>
      <c r="C197">
        <v>3</v>
      </c>
      <c r="D197">
        <v>5</v>
      </c>
      <c r="E197">
        <v>0.1</v>
      </c>
      <c r="F197">
        <v>4.21657126690687</v>
      </c>
      <c r="H197">
        <f t="shared" si="10"/>
        <v>4.21657126690687</v>
      </c>
    </row>
    <row r="198" spans="1:9" x14ac:dyDescent="0.3">
      <c r="A198" t="s">
        <v>15</v>
      </c>
      <c r="B198">
        <v>2</v>
      </c>
      <c r="C198">
        <v>3</v>
      </c>
      <c r="D198">
        <v>6</v>
      </c>
      <c r="E198">
        <v>0.1</v>
      </c>
      <c r="F198">
        <v>5.1522869493005503</v>
      </c>
      <c r="G198">
        <v>1</v>
      </c>
      <c r="H198">
        <f t="shared" si="10"/>
        <v>4.1522869493005503</v>
      </c>
    </row>
    <row r="199" spans="1:9" x14ac:dyDescent="0.3">
      <c r="A199" t="s">
        <v>15</v>
      </c>
      <c r="B199">
        <v>2</v>
      </c>
      <c r="C199">
        <v>3</v>
      </c>
      <c r="D199">
        <v>7</v>
      </c>
      <c r="E199">
        <v>0.1</v>
      </c>
      <c r="F199">
        <v>4.1548987115095697</v>
      </c>
      <c r="G199">
        <v>1.2</v>
      </c>
      <c r="H199">
        <f t="shared" si="10"/>
        <v>2.9548987115095695</v>
      </c>
    </row>
    <row r="200" spans="1:9" x14ac:dyDescent="0.3">
      <c r="A200" t="s">
        <v>15</v>
      </c>
      <c r="B200">
        <v>2</v>
      </c>
      <c r="C200">
        <v>3</v>
      </c>
      <c r="D200">
        <v>8</v>
      </c>
      <c r="E200">
        <v>0.1</v>
      </c>
      <c r="F200">
        <v>2.9718709944108599</v>
      </c>
      <c r="G200">
        <v>2.85</v>
      </c>
      <c r="H200">
        <f t="shared" si="10"/>
        <v>0.1218709944108598</v>
      </c>
    </row>
    <row r="201" spans="1:9" x14ac:dyDescent="0.3">
      <c r="A201" t="s">
        <v>15</v>
      </c>
      <c r="B201">
        <v>2</v>
      </c>
      <c r="C201">
        <v>3</v>
      </c>
      <c r="D201">
        <v>9</v>
      </c>
      <c r="E201">
        <v>0.1</v>
      </c>
      <c r="F201">
        <v>5.13621883485213</v>
      </c>
      <c r="G201">
        <v>5.0362188348521304</v>
      </c>
      <c r="H201">
        <f t="shared" si="10"/>
        <v>9.9999999999999645E-2</v>
      </c>
    </row>
    <row r="202" spans="1:9" x14ac:dyDescent="0.3">
      <c r="A202" t="s">
        <v>15</v>
      </c>
      <c r="B202">
        <v>2</v>
      </c>
      <c r="C202">
        <v>3</v>
      </c>
      <c r="D202">
        <v>10</v>
      </c>
      <c r="E202">
        <v>0.1</v>
      </c>
      <c r="F202">
        <v>4.0758258938742999</v>
      </c>
      <c r="H202">
        <f t="shared" si="10"/>
        <v>4.0758258938742999</v>
      </c>
    </row>
    <row r="203" spans="1:9" x14ac:dyDescent="0.3">
      <c r="A203" t="s">
        <v>15</v>
      </c>
      <c r="B203">
        <v>2</v>
      </c>
      <c r="C203">
        <v>3</v>
      </c>
      <c r="D203">
        <v>11</v>
      </c>
      <c r="E203">
        <v>0.1</v>
      </c>
      <c r="F203">
        <v>3.3309498822536101</v>
      </c>
      <c r="G203">
        <v>1.6</v>
      </c>
      <c r="H203">
        <f t="shared" si="10"/>
        <v>1.73094988225361</v>
      </c>
    </row>
    <row r="204" spans="1:9" x14ac:dyDescent="0.3">
      <c r="A204" t="s">
        <v>15</v>
      </c>
      <c r="B204">
        <v>2</v>
      </c>
      <c r="C204">
        <v>3</v>
      </c>
      <c r="F204" s="1">
        <f>AVERAGE(F193:F203)</f>
        <v>4.7018747757370809</v>
      </c>
      <c r="H204" s="1">
        <f>AVERAGE(H193:H203)</f>
        <v>2.86221851802325</v>
      </c>
      <c r="I204">
        <f>H204/F204</f>
        <v>0.6087398441134706</v>
      </c>
    </row>
    <row r="205" spans="1:9" x14ac:dyDescent="0.3">
      <c r="A205" t="s">
        <v>15</v>
      </c>
      <c r="B205">
        <v>2</v>
      </c>
      <c r="C205">
        <v>3</v>
      </c>
      <c r="D205">
        <v>1</v>
      </c>
      <c r="E205">
        <v>1</v>
      </c>
      <c r="F205">
        <v>3.3272531198769602</v>
      </c>
      <c r="G205">
        <v>3.2280000000000002</v>
      </c>
      <c r="H205">
        <f t="shared" si="10"/>
        <v>9.925311987695995E-2</v>
      </c>
    </row>
    <row r="206" spans="1:9" x14ac:dyDescent="0.3">
      <c r="A206" t="s">
        <v>15</v>
      </c>
      <c r="B206">
        <v>2</v>
      </c>
      <c r="C206">
        <v>3</v>
      </c>
      <c r="D206">
        <v>2</v>
      </c>
      <c r="E206">
        <v>1</v>
      </c>
      <c r="F206">
        <v>3.9981657808865001</v>
      </c>
      <c r="G206">
        <v>3.9516</v>
      </c>
      <c r="H206">
        <f t="shared" si="10"/>
        <v>4.6565780886500097E-2</v>
      </c>
    </row>
    <row r="207" spans="1:9" x14ac:dyDescent="0.3">
      <c r="A207" t="s">
        <v>15</v>
      </c>
      <c r="B207">
        <v>2</v>
      </c>
      <c r="C207">
        <v>3</v>
      </c>
      <c r="D207">
        <v>3</v>
      </c>
      <c r="E207">
        <v>1</v>
      </c>
      <c r="F207">
        <v>3.4252751537884998</v>
      </c>
      <c r="G207">
        <v>3.4</v>
      </c>
      <c r="H207">
        <f t="shared" si="10"/>
        <v>2.5275153788499871E-2</v>
      </c>
    </row>
    <row r="208" spans="1:9" x14ac:dyDescent="0.3">
      <c r="A208" t="s">
        <v>15</v>
      </c>
      <c r="B208">
        <v>2</v>
      </c>
      <c r="C208">
        <v>3</v>
      </c>
      <c r="D208">
        <v>4</v>
      </c>
      <c r="E208">
        <v>1</v>
      </c>
      <c r="F208">
        <v>4.4635154713578604</v>
      </c>
      <c r="G208">
        <v>4.4234999999999998</v>
      </c>
      <c r="H208">
        <f t="shared" si="10"/>
        <v>4.0015471357860655E-2</v>
      </c>
    </row>
    <row r="209" spans="1:9" x14ac:dyDescent="0.3">
      <c r="A209" t="s">
        <v>15</v>
      </c>
      <c r="B209">
        <v>2</v>
      </c>
      <c r="C209">
        <v>3</v>
      </c>
      <c r="D209">
        <v>5</v>
      </c>
      <c r="E209">
        <v>1</v>
      </c>
      <c r="F209">
        <v>4.4974402952945898</v>
      </c>
      <c r="G209">
        <v>4.4474400000000003</v>
      </c>
      <c r="H209">
        <f t="shared" si="10"/>
        <v>5.0000295294589492E-2</v>
      </c>
    </row>
    <row r="210" spans="1:9" x14ac:dyDescent="0.3">
      <c r="A210" t="s">
        <v>15</v>
      </c>
      <c r="B210">
        <v>2</v>
      </c>
      <c r="C210">
        <v>3</v>
      </c>
      <c r="D210">
        <v>6</v>
      </c>
      <c r="E210">
        <v>1</v>
      </c>
      <c r="F210">
        <v>4.0803314107975597</v>
      </c>
      <c r="G210">
        <v>4.0503314107975603</v>
      </c>
      <c r="H210">
        <f t="shared" si="10"/>
        <v>2.9999999999999361E-2</v>
      </c>
    </row>
    <row r="211" spans="1:9" x14ac:dyDescent="0.3">
      <c r="A211" t="s">
        <v>15</v>
      </c>
      <c r="B211">
        <v>2</v>
      </c>
      <c r="C211">
        <v>3</v>
      </c>
      <c r="D211">
        <v>7</v>
      </c>
      <c r="E211">
        <v>1</v>
      </c>
      <c r="F211">
        <v>4.4724763143410602</v>
      </c>
      <c r="G211">
        <v>4.4524763143410597</v>
      </c>
      <c r="H211">
        <f t="shared" si="10"/>
        <v>2.0000000000000462E-2</v>
      </c>
    </row>
    <row r="212" spans="1:9" x14ac:dyDescent="0.3">
      <c r="A212" t="s">
        <v>15</v>
      </c>
      <c r="B212">
        <v>2</v>
      </c>
      <c r="C212">
        <v>3</v>
      </c>
      <c r="D212">
        <v>8</v>
      </c>
      <c r="E212">
        <v>1</v>
      </c>
      <c r="F212">
        <v>4.1674494491137803</v>
      </c>
      <c r="G212">
        <v>4.0674494491137798</v>
      </c>
      <c r="H212">
        <f t="shared" si="10"/>
        <v>0.10000000000000053</v>
      </c>
    </row>
    <row r="213" spans="1:9" x14ac:dyDescent="0.3">
      <c r="A213" t="s">
        <v>15</v>
      </c>
      <c r="B213">
        <v>2</v>
      </c>
      <c r="C213">
        <v>3</v>
      </c>
      <c r="D213">
        <v>9</v>
      </c>
      <c r="E213">
        <v>1</v>
      </c>
      <c r="F213">
        <v>3.69928467904868</v>
      </c>
      <c r="G213">
        <v>3.6692846790486802</v>
      </c>
      <c r="H213">
        <f t="shared" si="10"/>
        <v>2.9999999999999805E-2</v>
      </c>
    </row>
    <row r="214" spans="1:9" x14ac:dyDescent="0.3">
      <c r="A214" t="s">
        <v>15</v>
      </c>
      <c r="B214">
        <v>2</v>
      </c>
      <c r="C214">
        <v>3</v>
      </c>
      <c r="D214">
        <v>10</v>
      </c>
      <c r="E214">
        <v>1</v>
      </c>
      <c r="F214">
        <v>4.9109610503499797</v>
      </c>
      <c r="G214">
        <v>4.9009610503499799</v>
      </c>
      <c r="H214">
        <f t="shared" si="10"/>
        <v>9.9999999999997868E-3</v>
      </c>
    </row>
    <row r="215" spans="1:9" x14ac:dyDescent="0.3">
      <c r="A215" t="s">
        <v>15</v>
      </c>
      <c r="B215">
        <v>2</v>
      </c>
      <c r="C215">
        <v>3</v>
      </c>
      <c r="D215">
        <v>11</v>
      </c>
      <c r="E215">
        <v>1</v>
      </c>
      <c r="F215">
        <v>4.0239109529112298</v>
      </c>
      <c r="G215">
        <v>4.0239109529112298</v>
      </c>
      <c r="H215">
        <f t="shared" si="10"/>
        <v>0</v>
      </c>
    </row>
    <row r="216" spans="1:9" x14ac:dyDescent="0.3">
      <c r="A216" t="s">
        <v>15</v>
      </c>
      <c r="B216">
        <v>2</v>
      </c>
      <c r="C216">
        <v>3</v>
      </c>
      <c r="F216" s="1">
        <f>AVERAGE(F205:F215)</f>
        <v>4.096914879796973</v>
      </c>
      <c r="H216" s="1">
        <f>AVERAGE(H205:H215)</f>
        <v>4.1009983745855454E-2</v>
      </c>
      <c r="I216">
        <f>H216/F216</f>
        <v>1.0009967243421895E-2</v>
      </c>
    </row>
    <row r="217" spans="1:9" x14ac:dyDescent="0.3">
      <c r="A217" t="s">
        <v>15</v>
      </c>
      <c r="B217">
        <v>3</v>
      </c>
      <c r="C217">
        <v>1</v>
      </c>
      <c r="D217">
        <v>1</v>
      </c>
      <c r="E217">
        <v>0</v>
      </c>
      <c r="F217">
        <v>16.477081285565198</v>
      </c>
      <c r="H217">
        <f>F217-G217</f>
        <v>16.477081285565198</v>
      </c>
    </row>
    <row r="218" spans="1:9" x14ac:dyDescent="0.3">
      <c r="A218" t="s">
        <v>15</v>
      </c>
      <c r="B218">
        <v>3</v>
      </c>
      <c r="C218">
        <v>1</v>
      </c>
      <c r="D218">
        <v>2</v>
      </c>
      <c r="E218">
        <v>0</v>
      </c>
      <c r="F218">
        <v>15.6813903800992</v>
      </c>
      <c r="H218">
        <f t="shared" ref="H218:H281" si="11">F218-G218</f>
        <v>15.6813903800992</v>
      </c>
    </row>
    <row r="219" spans="1:9" x14ac:dyDescent="0.3">
      <c r="A219" t="s">
        <v>15</v>
      </c>
      <c r="B219">
        <v>3</v>
      </c>
      <c r="C219">
        <v>1</v>
      </c>
      <c r="D219">
        <v>3</v>
      </c>
      <c r="E219">
        <v>0</v>
      </c>
      <c r="F219">
        <v>18.491025505469299</v>
      </c>
      <c r="G219">
        <v>17.734620803224701</v>
      </c>
      <c r="H219">
        <f t="shared" si="11"/>
        <v>0.75640470224459833</v>
      </c>
    </row>
    <row r="220" spans="1:9" x14ac:dyDescent="0.3">
      <c r="A220" t="s">
        <v>15</v>
      </c>
      <c r="B220">
        <v>3</v>
      </c>
      <c r="C220">
        <v>1</v>
      </c>
      <c r="D220">
        <v>4</v>
      </c>
      <c r="E220">
        <v>0</v>
      </c>
      <c r="F220">
        <v>16.358925768770799</v>
      </c>
      <c r="H220">
        <f t="shared" si="11"/>
        <v>16.358925768770799</v>
      </c>
    </row>
    <row r="221" spans="1:9" x14ac:dyDescent="0.3">
      <c r="A221" t="s">
        <v>15</v>
      </c>
      <c r="B221">
        <v>3</v>
      </c>
      <c r="C221">
        <v>1</v>
      </c>
      <c r="D221">
        <v>5</v>
      </c>
      <c r="E221">
        <v>0</v>
      </c>
      <c r="F221">
        <v>16.212796381289301</v>
      </c>
      <c r="G221">
        <v>6.1351137987212097</v>
      </c>
      <c r="H221">
        <f t="shared" si="11"/>
        <v>10.077682582568091</v>
      </c>
    </row>
    <row r="222" spans="1:9" x14ac:dyDescent="0.3">
      <c r="A222" t="s">
        <v>15</v>
      </c>
      <c r="B222">
        <v>3</v>
      </c>
      <c r="C222">
        <v>1</v>
      </c>
      <c r="D222">
        <v>6</v>
      </c>
      <c r="E222">
        <v>0</v>
      </c>
      <c r="F222">
        <v>15.852281101125101</v>
      </c>
      <c r="H222">
        <f t="shared" si="11"/>
        <v>15.852281101125101</v>
      </c>
    </row>
    <row r="223" spans="1:9" x14ac:dyDescent="0.3">
      <c r="A223" t="s">
        <v>15</v>
      </c>
      <c r="B223">
        <v>3</v>
      </c>
      <c r="C223">
        <v>1</v>
      </c>
      <c r="D223">
        <v>7</v>
      </c>
      <c r="E223">
        <v>0</v>
      </c>
      <c r="F223">
        <v>14.359936793344099</v>
      </c>
      <c r="H223">
        <f t="shared" si="11"/>
        <v>14.359936793344099</v>
      </c>
    </row>
    <row r="224" spans="1:9" x14ac:dyDescent="0.3">
      <c r="A224" t="s">
        <v>15</v>
      </c>
      <c r="B224">
        <v>3</v>
      </c>
      <c r="C224">
        <v>1</v>
      </c>
      <c r="D224">
        <v>8</v>
      </c>
      <c r="E224">
        <v>0</v>
      </c>
      <c r="F224">
        <v>14.9333256188705</v>
      </c>
      <c r="H224">
        <f t="shared" si="11"/>
        <v>14.9333256188705</v>
      </c>
    </row>
    <row r="225" spans="1:9" x14ac:dyDescent="0.3">
      <c r="A225" t="s">
        <v>15</v>
      </c>
      <c r="B225">
        <v>3</v>
      </c>
      <c r="C225">
        <v>1</v>
      </c>
      <c r="D225">
        <v>9</v>
      </c>
      <c r="E225">
        <v>0</v>
      </c>
      <c r="F225">
        <v>14.1110897910427</v>
      </c>
      <c r="H225">
        <f t="shared" si="11"/>
        <v>14.1110897910427</v>
      </c>
    </row>
    <row r="226" spans="1:9" x14ac:dyDescent="0.3">
      <c r="A226" t="s">
        <v>15</v>
      </c>
      <c r="B226">
        <v>3</v>
      </c>
      <c r="C226">
        <v>1</v>
      </c>
      <c r="D226">
        <v>10</v>
      </c>
      <c r="E226">
        <v>0</v>
      </c>
      <c r="F226">
        <v>15.487116982142799</v>
      </c>
      <c r="H226">
        <f t="shared" si="11"/>
        <v>15.487116982142799</v>
      </c>
    </row>
    <row r="227" spans="1:9" x14ac:dyDescent="0.3">
      <c r="A227" t="s">
        <v>15</v>
      </c>
      <c r="B227">
        <v>3</v>
      </c>
      <c r="C227">
        <v>1</v>
      </c>
      <c r="D227">
        <v>11</v>
      </c>
      <c r="E227">
        <v>0</v>
      </c>
      <c r="F227">
        <v>13.922534609177101</v>
      </c>
      <c r="H227">
        <f t="shared" si="11"/>
        <v>13.922534609177101</v>
      </c>
    </row>
    <row r="228" spans="1:9" x14ac:dyDescent="0.3">
      <c r="A228" t="s">
        <v>15</v>
      </c>
      <c r="B228">
        <v>3</v>
      </c>
      <c r="C228">
        <v>1</v>
      </c>
      <c r="F228" s="1">
        <f>AVERAGE(F217:F227)</f>
        <v>15.626136746990555</v>
      </c>
      <c r="H228" s="1">
        <f>AVERAGE(H217:H227)</f>
        <v>13.456160874086381</v>
      </c>
      <c r="I228">
        <f>H228/F228</f>
        <v>0.86113164705779943</v>
      </c>
    </row>
    <row r="229" spans="1:9" x14ac:dyDescent="0.3">
      <c r="A229" t="s">
        <v>15</v>
      </c>
      <c r="B229">
        <v>3</v>
      </c>
      <c r="C229">
        <v>1</v>
      </c>
      <c r="D229">
        <v>1</v>
      </c>
      <c r="E229">
        <v>1E-4</v>
      </c>
      <c r="F229">
        <v>19.3905677669723</v>
      </c>
      <c r="G229">
        <v>3.83893171814749</v>
      </c>
      <c r="H229">
        <f t="shared" si="11"/>
        <v>15.551636048824809</v>
      </c>
    </row>
    <row r="230" spans="1:9" x14ac:dyDescent="0.3">
      <c r="A230" t="s">
        <v>15</v>
      </c>
      <c r="B230">
        <v>3</v>
      </c>
      <c r="C230">
        <v>1</v>
      </c>
      <c r="D230">
        <v>2</v>
      </c>
      <c r="E230">
        <v>1E-4</v>
      </c>
      <c r="F230">
        <v>15.470480497237601</v>
      </c>
      <c r="H230">
        <f t="shared" si="11"/>
        <v>15.470480497237601</v>
      </c>
    </row>
    <row r="231" spans="1:9" x14ac:dyDescent="0.3">
      <c r="A231" t="s">
        <v>15</v>
      </c>
      <c r="B231">
        <v>3</v>
      </c>
      <c r="C231">
        <v>1</v>
      </c>
      <c r="D231">
        <v>3</v>
      </c>
      <c r="E231">
        <v>1E-4</v>
      </c>
      <c r="F231">
        <v>14.1050124780029</v>
      </c>
      <c r="H231">
        <f t="shared" si="11"/>
        <v>14.1050124780029</v>
      </c>
    </row>
    <row r="232" spans="1:9" x14ac:dyDescent="0.3">
      <c r="A232" t="s">
        <v>15</v>
      </c>
      <c r="B232">
        <v>3</v>
      </c>
      <c r="C232">
        <v>1</v>
      </c>
      <c r="D232">
        <v>4</v>
      </c>
      <c r="E232">
        <v>1E-4</v>
      </c>
      <c r="F232">
        <v>15.7866056079661</v>
      </c>
      <c r="H232">
        <f t="shared" si="11"/>
        <v>15.7866056079661</v>
      </c>
    </row>
    <row r="233" spans="1:9" x14ac:dyDescent="0.3">
      <c r="A233" t="s">
        <v>15</v>
      </c>
      <c r="B233">
        <v>3</v>
      </c>
      <c r="C233">
        <v>1</v>
      </c>
      <c r="D233">
        <v>5</v>
      </c>
      <c r="E233">
        <v>1E-4</v>
      </c>
      <c r="F233">
        <v>17.164361522045098</v>
      </c>
      <c r="H233">
        <f t="shared" si="11"/>
        <v>17.164361522045098</v>
      </c>
    </row>
    <row r="234" spans="1:9" x14ac:dyDescent="0.3">
      <c r="A234" t="s">
        <v>15</v>
      </c>
      <c r="B234">
        <v>3</v>
      </c>
      <c r="C234">
        <v>1</v>
      </c>
      <c r="D234">
        <v>6</v>
      </c>
      <c r="E234">
        <v>1E-4</v>
      </c>
      <c r="F234">
        <v>13.6308970606899</v>
      </c>
      <c r="H234">
        <f t="shared" si="11"/>
        <v>13.6308970606899</v>
      </c>
    </row>
    <row r="235" spans="1:9" x14ac:dyDescent="0.3">
      <c r="A235" t="s">
        <v>15</v>
      </c>
      <c r="B235">
        <v>3</v>
      </c>
      <c r="C235">
        <v>1</v>
      </c>
      <c r="D235">
        <v>7</v>
      </c>
      <c r="E235">
        <v>1E-4</v>
      </c>
      <c r="F235">
        <v>14.946463057902999</v>
      </c>
      <c r="H235">
        <f t="shared" si="11"/>
        <v>14.946463057902999</v>
      </c>
    </row>
    <row r="236" spans="1:9" x14ac:dyDescent="0.3">
      <c r="A236" t="s">
        <v>15</v>
      </c>
      <c r="B236">
        <v>3</v>
      </c>
      <c r="C236">
        <v>1</v>
      </c>
      <c r="D236">
        <v>8</v>
      </c>
      <c r="E236">
        <v>1E-4</v>
      </c>
      <c r="F236">
        <v>13.634037459695501</v>
      </c>
      <c r="H236">
        <f t="shared" si="11"/>
        <v>13.634037459695501</v>
      </c>
    </row>
    <row r="237" spans="1:9" x14ac:dyDescent="0.3">
      <c r="A237" t="s">
        <v>15</v>
      </c>
      <c r="B237">
        <v>3</v>
      </c>
      <c r="C237">
        <v>1</v>
      </c>
      <c r="D237">
        <v>9</v>
      </c>
      <c r="E237">
        <v>1E-4</v>
      </c>
      <c r="F237">
        <v>16.270265060536101</v>
      </c>
      <c r="H237">
        <f t="shared" si="11"/>
        <v>16.270265060536101</v>
      </c>
    </row>
    <row r="238" spans="1:9" x14ac:dyDescent="0.3">
      <c r="A238" t="s">
        <v>15</v>
      </c>
      <c r="B238">
        <v>3</v>
      </c>
      <c r="C238">
        <v>1</v>
      </c>
      <c r="D238">
        <v>10</v>
      </c>
      <c r="E238">
        <v>1E-4</v>
      </c>
      <c r="F238">
        <v>16.954603070883302</v>
      </c>
      <c r="H238">
        <f t="shared" si="11"/>
        <v>16.954603070883302</v>
      </c>
    </row>
    <row r="239" spans="1:9" x14ac:dyDescent="0.3">
      <c r="A239" t="s">
        <v>15</v>
      </c>
      <c r="B239">
        <v>3</v>
      </c>
      <c r="C239">
        <v>1</v>
      </c>
      <c r="D239">
        <v>11</v>
      </c>
      <c r="E239">
        <v>1E-4</v>
      </c>
      <c r="F239">
        <v>22.013761696730999</v>
      </c>
      <c r="H239">
        <f t="shared" si="11"/>
        <v>22.013761696730999</v>
      </c>
    </row>
    <row r="240" spans="1:9" x14ac:dyDescent="0.3">
      <c r="A240" t="s">
        <v>15</v>
      </c>
      <c r="B240">
        <v>3</v>
      </c>
      <c r="C240">
        <v>1</v>
      </c>
      <c r="F240" s="1">
        <f>AVERAGE(F229:F239)</f>
        <v>16.30609593442389</v>
      </c>
      <c r="H240" s="1">
        <f>AVERAGE(H229:H239)</f>
        <v>15.957102141865029</v>
      </c>
      <c r="I240">
        <f>H240/F240</f>
        <v>0.97859734212515592</v>
      </c>
    </row>
    <row r="241" spans="1:9" x14ac:dyDescent="0.3">
      <c r="A241" t="s">
        <v>15</v>
      </c>
      <c r="B241">
        <v>3</v>
      </c>
      <c r="C241">
        <v>1</v>
      </c>
      <c r="D241">
        <v>1</v>
      </c>
      <c r="E241">
        <v>1E-3</v>
      </c>
      <c r="F241">
        <v>15.545</v>
      </c>
      <c r="H241">
        <f t="shared" si="11"/>
        <v>15.545</v>
      </c>
    </row>
    <row r="242" spans="1:9" x14ac:dyDescent="0.3">
      <c r="A242" t="s">
        <v>15</v>
      </c>
      <c r="B242">
        <v>3</v>
      </c>
      <c r="C242">
        <v>1</v>
      </c>
      <c r="D242">
        <v>2</v>
      </c>
      <c r="E242">
        <v>1E-3</v>
      </c>
      <c r="F242">
        <v>19.553000000000001</v>
      </c>
      <c r="H242">
        <f t="shared" si="11"/>
        <v>19.553000000000001</v>
      </c>
    </row>
    <row r="243" spans="1:9" x14ac:dyDescent="0.3">
      <c r="A243" t="s">
        <v>15</v>
      </c>
      <c r="B243">
        <v>3</v>
      </c>
      <c r="C243">
        <v>1</v>
      </c>
      <c r="D243">
        <v>3</v>
      </c>
      <c r="E243">
        <v>1E-3</v>
      </c>
      <c r="F243">
        <v>12.532999999999999</v>
      </c>
      <c r="H243">
        <f t="shared" si="11"/>
        <v>12.532999999999999</v>
      </c>
    </row>
    <row r="244" spans="1:9" x14ac:dyDescent="0.3">
      <c r="A244" t="s">
        <v>15</v>
      </c>
      <c r="B244">
        <v>3</v>
      </c>
      <c r="C244">
        <v>1</v>
      </c>
      <c r="D244">
        <v>4</v>
      </c>
      <c r="E244">
        <v>1E-3</v>
      </c>
      <c r="F244">
        <v>18.87</v>
      </c>
      <c r="G244">
        <v>14.02166718856083</v>
      </c>
      <c r="H244">
        <f t="shared" si="11"/>
        <v>4.8483328114391711</v>
      </c>
    </row>
    <row r="245" spans="1:9" x14ac:dyDescent="0.3">
      <c r="A245" t="s">
        <v>15</v>
      </c>
      <c r="B245">
        <v>3</v>
      </c>
      <c r="C245">
        <v>1</v>
      </c>
      <c r="D245">
        <v>5</v>
      </c>
      <c r="E245">
        <v>1E-3</v>
      </c>
      <c r="F245">
        <v>13.5288034535326</v>
      </c>
      <c r="H245">
        <f t="shared" si="11"/>
        <v>13.5288034535326</v>
      </c>
    </row>
    <row r="246" spans="1:9" x14ac:dyDescent="0.3">
      <c r="A246" t="s">
        <v>15</v>
      </c>
      <c r="B246">
        <v>3</v>
      </c>
      <c r="C246">
        <v>1</v>
      </c>
      <c r="D246">
        <v>6</v>
      </c>
      <c r="E246">
        <v>1E-3</v>
      </c>
      <c r="F246">
        <v>15.4914786485859</v>
      </c>
      <c r="H246">
        <f t="shared" si="11"/>
        <v>15.4914786485859</v>
      </c>
    </row>
    <row r="247" spans="1:9" x14ac:dyDescent="0.3">
      <c r="A247" t="s">
        <v>15</v>
      </c>
      <c r="B247">
        <v>3</v>
      </c>
      <c r="C247">
        <v>1</v>
      </c>
      <c r="D247">
        <v>7</v>
      </c>
      <c r="E247">
        <v>1E-3</v>
      </c>
      <c r="F247">
        <v>18.323162334137098</v>
      </c>
      <c r="H247">
        <f t="shared" si="11"/>
        <v>18.323162334137098</v>
      </c>
    </row>
    <row r="248" spans="1:9" x14ac:dyDescent="0.3">
      <c r="A248" t="s">
        <v>15</v>
      </c>
      <c r="B248">
        <v>3</v>
      </c>
      <c r="C248">
        <v>1</v>
      </c>
      <c r="D248">
        <v>8</v>
      </c>
      <c r="E248">
        <v>1E-3</v>
      </c>
      <c r="F248">
        <v>15.5</v>
      </c>
      <c r="H248">
        <f t="shared" si="11"/>
        <v>15.5</v>
      </c>
    </row>
    <row r="249" spans="1:9" x14ac:dyDescent="0.3">
      <c r="A249" t="s">
        <v>15</v>
      </c>
      <c r="B249">
        <v>3</v>
      </c>
      <c r="C249">
        <v>1</v>
      </c>
      <c r="D249">
        <v>9</v>
      </c>
      <c r="E249">
        <v>1E-3</v>
      </c>
      <c r="F249">
        <v>16.5929095964153</v>
      </c>
      <c r="H249">
        <f t="shared" si="11"/>
        <v>16.5929095964153</v>
      </c>
    </row>
    <row r="250" spans="1:9" x14ac:dyDescent="0.3">
      <c r="A250" t="s">
        <v>15</v>
      </c>
      <c r="B250">
        <v>3</v>
      </c>
      <c r="C250">
        <v>1</v>
      </c>
      <c r="D250">
        <v>10</v>
      </c>
      <c r="E250">
        <v>1E-3</v>
      </c>
      <c r="F250">
        <v>14.108612855462599</v>
      </c>
      <c r="H250">
        <f t="shared" si="11"/>
        <v>14.108612855462599</v>
      </c>
    </row>
    <row r="251" spans="1:9" x14ac:dyDescent="0.3">
      <c r="A251" t="s">
        <v>15</v>
      </c>
      <c r="B251">
        <v>3</v>
      </c>
      <c r="C251">
        <v>1</v>
      </c>
      <c r="D251">
        <v>11</v>
      </c>
      <c r="E251">
        <v>1E-3</v>
      </c>
      <c r="F251">
        <v>14.5351735258714</v>
      </c>
      <c r="H251">
        <f t="shared" si="11"/>
        <v>14.5351735258714</v>
      </c>
    </row>
    <row r="252" spans="1:9" x14ac:dyDescent="0.3">
      <c r="A252" t="s">
        <v>15</v>
      </c>
      <c r="B252">
        <v>3</v>
      </c>
      <c r="C252">
        <v>1</v>
      </c>
      <c r="F252" s="1">
        <f>AVERAGE(F241:F251)</f>
        <v>15.871012764909535</v>
      </c>
      <c r="H252" s="1">
        <f>AVERAGE(H241:H251)</f>
        <v>14.596315747767646</v>
      </c>
      <c r="I252">
        <f>H252/F252</f>
        <v>0.91968395237131828</v>
      </c>
    </row>
    <row r="253" spans="1:9" x14ac:dyDescent="0.3">
      <c r="A253" t="s">
        <v>15</v>
      </c>
      <c r="B253">
        <v>3</v>
      </c>
      <c r="C253">
        <v>1</v>
      </c>
      <c r="D253">
        <v>1</v>
      </c>
      <c r="E253">
        <v>0.01</v>
      </c>
      <c r="F253">
        <v>17.543711699356201</v>
      </c>
      <c r="G253">
        <v>7.0527041734864602</v>
      </c>
      <c r="H253">
        <f t="shared" si="11"/>
        <v>10.49100752586974</v>
      </c>
    </row>
    <row r="254" spans="1:9" x14ac:dyDescent="0.3">
      <c r="A254" t="s">
        <v>15</v>
      </c>
      <c r="B254">
        <v>3</v>
      </c>
      <c r="C254">
        <v>1</v>
      </c>
      <c r="D254">
        <v>2</v>
      </c>
      <c r="E254">
        <v>0.01</v>
      </c>
      <c r="F254">
        <v>20.4282490180548</v>
      </c>
      <c r="H254">
        <f t="shared" si="11"/>
        <v>20.4282490180548</v>
      </c>
    </row>
    <row r="255" spans="1:9" x14ac:dyDescent="0.3">
      <c r="A255" t="s">
        <v>15</v>
      </c>
      <c r="B255">
        <v>3</v>
      </c>
      <c r="C255">
        <v>1</v>
      </c>
      <c r="D255">
        <v>3</v>
      </c>
      <c r="E255">
        <v>0.01</v>
      </c>
      <c r="F255">
        <v>17.7887837667162</v>
      </c>
      <c r="H255">
        <f t="shared" si="11"/>
        <v>17.7887837667162</v>
      </c>
    </row>
    <row r="256" spans="1:9" x14ac:dyDescent="0.3">
      <c r="A256" t="s">
        <v>15</v>
      </c>
      <c r="B256">
        <v>3</v>
      </c>
      <c r="C256">
        <v>1</v>
      </c>
      <c r="D256">
        <v>4</v>
      </c>
      <c r="E256">
        <v>0.01</v>
      </c>
      <c r="F256">
        <v>17.810098351796601</v>
      </c>
      <c r="H256">
        <f t="shared" si="11"/>
        <v>17.810098351796601</v>
      </c>
    </row>
    <row r="257" spans="1:9" x14ac:dyDescent="0.3">
      <c r="A257" t="s">
        <v>15</v>
      </c>
      <c r="B257">
        <v>3</v>
      </c>
      <c r="C257">
        <v>1</v>
      </c>
      <c r="D257">
        <v>5</v>
      </c>
      <c r="E257">
        <v>0.01</v>
      </c>
      <c r="F257">
        <v>14.2365578775148</v>
      </c>
      <c r="G257">
        <v>5.8147290679162902</v>
      </c>
      <c r="H257">
        <f t="shared" si="11"/>
        <v>8.4218288095985088</v>
      </c>
    </row>
    <row r="258" spans="1:9" x14ac:dyDescent="0.3">
      <c r="A258" t="s">
        <v>15</v>
      </c>
      <c r="B258">
        <v>3</v>
      </c>
      <c r="C258">
        <v>1</v>
      </c>
      <c r="D258">
        <v>6</v>
      </c>
      <c r="E258">
        <v>0.01</v>
      </c>
      <c r="F258">
        <v>17.9421207894585</v>
      </c>
      <c r="H258">
        <f t="shared" si="11"/>
        <v>17.9421207894585</v>
      </c>
    </row>
    <row r="259" spans="1:9" x14ac:dyDescent="0.3">
      <c r="A259" t="s">
        <v>15</v>
      </c>
      <c r="B259">
        <v>3</v>
      </c>
      <c r="C259">
        <v>1</v>
      </c>
      <c r="D259">
        <v>7</v>
      </c>
      <c r="E259">
        <v>0.01</v>
      </c>
      <c r="F259">
        <v>16.1476263523437</v>
      </c>
      <c r="H259">
        <f t="shared" si="11"/>
        <v>16.1476263523437</v>
      </c>
    </row>
    <row r="260" spans="1:9" x14ac:dyDescent="0.3">
      <c r="A260" t="s">
        <v>15</v>
      </c>
      <c r="B260">
        <v>3</v>
      </c>
      <c r="C260">
        <v>1</v>
      </c>
      <c r="D260">
        <v>8</v>
      </c>
      <c r="E260">
        <v>0.01</v>
      </c>
      <c r="F260">
        <v>15.9006511429446</v>
      </c>
      <c r="H260">
        <f t="shared" si="11"/>
        <v>15.9006511429446</v>
      </c>
    </row>
    <row r="261" spans="1:9" x14ac:dyDescent="0.3">
      <c r="A261" t="s">
        <v>15</v>
      </c>
      <c r="B261">
        <v>3</v>
      </c>
      <c r="C261">
        <v>1</v>
      </c>
      <c r="D261">
        <v>9</v>
      </c>
      <c r="E261">
        <v>0.01</v>
      </c>
      <c r="F261">
        <v>15.9729539784731</v>
      </c>
      <c r="H261">
        <f t="shared" si="11"/>
        <v>15.9729539784731</v>
      </c>
    </row>
    <row r="262" spans="1:9" x14ac:dyDescent="0.3">
      <c r="A262" t="s">
        <v>15</v>
      </c>
      <c r="B262">
        <v>3</v>
      </c>
      <c r="C262">
        <v>1</v>
      </c>
      <c r="D262">
        <v>10</v>
      </c>
      <c r="E262">
        <v>0.01</v>
      </c>
      <c r="F262">
        <v>14.597772633264301</v>
      </c>
      <c r="H262">
        <f t="shared" si="11"/>
        <v>14.597772633264301</v>
      </c>
    </row>
    <row r="263" spans="1:9" x14ac:dyDescent="0.3">
      <c r="A263" t="s">
        <v>15</v>
      </c>
      <c r="B263">
        <v>3</v>
      </c>
      <c r="C263">
        <v>1</v>
      </c>
      <c r="D263">
        <v>11</v>
      </c>
      <c r="E263">
        <v>0.01</v>
      </c>
      <c r="F263">
        <v>16.478215967264799</v>
      </c>
      <c r="H263">
        <f t="shared" si="11"/>
        <v>16.478215967264799</v>
      </c>
    </row>
    <row r="264" spans="1:9" x14ac:dyDescent="0.3">
      <c r="A264" t="s">
        <v>15</v>
      </c>
      <c r="B264">
        <v>3</v>
      </c>
      <c r="C264">
        <v>1</v>
      </c>
      <c r="F264" s="1">
        <f>AVERAGE(F253:F263)</f>
        <v>16.804249234289781</v>
      </c>
      <c r="H264" s="1">
        <f>AVERAGE(H253:H263)</f>
        <v>15.63448257598044</v>
      </c>
      <c r="I264">
        <f>H264/F264</f>
        <v>0.93038863908764324</v>
      </c>
    </row>
    <row r="265" spans="1:9" x14ac:dyDescent="0.3">
      <c r="A265" t="s">
        <v>15</v>
      </c>
      <c r="B265">
        <v>3</v>
      </c>
      <c r="C265">
        <v>1</v>
      </c>
      <c r="D265">
        <v>1</v>
      </c>
      <c r="E265">
        <v>0.1</v>
      </c>
      <c r="F265">
        <v>15.352662285742699</v>
      </c>
      <c r="G265">
        <v>9.4267212185673106</v>
      </c>
      <c r="H265">
        <f t="shared" si="11"/>
        <v>5.9259410671753887</v>
      </c>
    </row>
    <row r="266" spans="1:9" x14ac:dyDescent="0.3">
      <c r="A266" t="s">
        <v>15</v>
      </c>
      <c r="B266">
        <v>3</v>
      </c>
      <c r="C266">
        <v>1</v>
      </c>
      <c r="D266">
        <v>2</v>
      </c>
      <c r="E266">
        <v>0.1</v>
      </c>
      <c r="F266">
        <v>13.9451237787735</v>
      </c>
      <c r="G266">
        <v>11.963530302466051</v>
      </c>
      <c r="H266">
        <f t="shared" si="11"/>
        <v>1.9815934763074488</v>
      </c>
    </row>
    <row r="267" spans="1:9" x14ac:dyDescent="0.3">
      <c r="A267" t="s">
        <v>15</v>
      </c>
      <c r="B267">
        <v>3</v>
      </c>
      <c r="C267">
        <v>1</v>
      </c>
      <c r="D267">
        <v>3</v>
      </c>
      <c r="E267">
        <v>0.1</v>
      </c>
      <c r="F267">
        <v>18.318784633227502</v>
      </c>
      <c r="G267">
        <v>15.335283317442515</v>
      </c>
      <c r="H267">
        <f t="shared" si="11"/>
        <v>2.9835013157849861</v>
      </c>
    </row>
    <row r="268" spans="1:9" x14ac:dyDescent="0.3">
      <c r="A268" t="s">
        <v>15</v>
      </c>
      <c r="B268">
        <v>3</v>
      </c>
      <c r="C268">
        <v>1</v>
      </c>
      <c r="D268">
        <v>4</v>
      </c>
      <c r="E268">
        <v>0.1</v>
      </c>
      <c r="F268">
        <v>18.298750059154301</v>
      </c>
      <c r="G268">
        <v>15.788013817910404</v>
      </c>
      <c r="H268">
        <f t="shared" si="11"/>
        <v>2.5107362412438974</v>
      </c>
    </row>
    <row r="269" spans="1:9" x14ac:dyDescent="0.3">
      <c r="A269" t="s">
        <v>15</v>
      </c>
      <c r="B269">
        <v>3</v>
      </c>
      <c r="C269">
        <v>1</v>
      </c>
      <c r="D269">
        <v>5</v>
      </c>
      <c r="E269">
        <v>0.1</v>
      </c>
      <c r="F269">
        <v>18.966960267316399</v>
      </c>
      <c r="G269">
        <v>16.321859328598499</v>
      </c>
      <c r="H269">
        <f t="shared" si="11"/>
        <v>2.6451009387178992</v>
      </c>
    </row>
    <row r="270" spans="1:9" x14ac:dyDescent="0.3">
      <c r="A270" t="s">
        <v>15</v>
      </c>
      <c r="B270">
        <v>3</v>
      </c>
      <c r="C270">
        <v>1</v>
      </c>
      <c r="D270">
        <v>6</v>
      </c>
      <c r="E270">
        <v>0.1</v>
      </c>
      <c r="F270">
        <v>19.770815271208601</v>
      </c>
      <c r="H270">
        <f t="shared" si="11"/>
        <v>19.770815271208601</v>
      </c>
    </row>
    <row r="271" spans="1:9" x14ac:dyDescent="0.3">
      <c r="A271" t="s">
        <v>15</v>
      </c>
      <c r="B271">
        <v>3</v>
      </c>
      <c r="C271">
        <v>1</v>
      </c>
      <c r="D271">
        <v>7</v>
      </c>
      <c r="E271">
        <v>0.1</v>
      </c>
      <c r="F271">
        <v>18.5220802043752</v>
      </c>
      <c r="G271">
        <v>16</v>
      </c>
      <c r="H271">
        <f t="shared" si="11"/>
        <v>2.5220802043752002</v>
      </c>
    </row>
    <row r="272" spans="1:9" x14ac:dyDescent="0.3">
      <c r="A272" t="s">
        <v>15</v>
      </c>
      <c r="B272">
        <v>3</v>
      </c>
      <c r="C272">
        <v>1</v>
      </c>
      <c r="D272">
        <v>8</v>
      </c>
      <c r="E272">
        <v>0.1</v>
      </c>
      <c r="F272">
        <v>18.596998210425301</v>
      </c>
      <c r="G272">
        <v>18.5</v>
      </c>
      <c r="H272">
        <f t="shared" si="11"/>
        <v>9.6998210425301323E-2</v>
      </c>
    </row>
    <row r="273" spans="1:9" x14ac:dyDescent="0.3">
      <c r="A273" t="s">
        <v>15</v>
      </c>
      <c r="B273">
        <v>3</v>
      </c>
      <c r="C273">
        <v>1</v>
      </c>
      <c r="D273">
        <v>9</v>
      </c>
      <c r="E273">
        <v>0.1</v>
      </c>
      <c r="F273">
        <v>13.609410769625301</v>
      </c>
      <c r="G273">
        <v>12.08759099153003</v>
      </c>
      <c r="H273">
        <f t="shared" si="11"/>
        <v>1.5218197780952707</v>
      </c>
    </row>
    <row r="274" spans="1:9" x14ac:dyDescent="0.3">
      <c r="A274" t="s">
        <v>15</v>
      </c>
      <c r="B274">
        <v>3</v>
      </c>
      <c r="C274">
        <v>1</v>
      </c>
      <c r="D274">
        <v>10</v>
      </c>
      <c r="E274">
        <v>0.1</v>
      </c>
      <c r="F274">
        <v>15.764591371376699</v>
      </c>
      <c r="G274">
        <v>13.5049383893761</v>
      </c>
      <c r="H274">
        <f t="shared" si="11"/>
        <v>2.2596529820005991</v>
      </c>
    </row>
    <row r="275" spans="1:9" x14ac:dyDescent="0.3">
      <c r="A275" t="s">
        <v>15</v>
      </c>
      <c r="B275">
        <v>3</v>
      </c>
      <c r="C275">
        <v>1</v>
      </c>
      <c r="D275">
        <v>11</v>
      </c>
      <c r="E275">
        <v>0.1</v>
      </c>
      <c r="F275">
        <v>15.5648378122113</v>
      </c>
      <c r="G275">
        <v>12.515741425715699</v>
      </c>
      <c r="H275">
        <f t="shared" si="11"/>
        <v>3.0490963864956004</v>
      </c>
    </row>
    <row r="276" spans="1:9" x14ac:dyDescent="0.3">
      <c r="A276" t="s">
        <v>15</v>
      </c>
      <c r="B276">
        <v>3</v>
      </c>
      <c r="C276">
        <v>1</v>
      </c>
      <c r="F276" s="1">
        <f>AVERAGE(F265:F275)</f>
        <v>16.973728605766983</v>
      </c>
      <c r="H276" s="1">
        <f>AVERAGE(H265:H275)</f>
        <v>4.1152123519845629</v>
      </c>
      <c r="I276">
        <f>H276/F276</f>
        <v>0.24244598506107734</v>
      </c>
    </row>
    <row r="277" spans="1:9" x14ac:dyDescent="0.3">
      <c r="A277" t="s">
        <v>15</v>
      </c>
      <c r="B277">
        <v>3</v>
      </c>
      <c r="C277">
        <v>1</v>
      </c>
      <c r="D277">
        <v>1</v>
      </c>
      <c r="E277">
        <v>1</v>
      </c>
      <c r="F277">
        <v>16.332014336271499</v>
      </c>
      <c r="G277">
        <v>15.3012300250293</v>
      </c>
      <c r="H277">
        <f t="shared" si="11"/>
        <v>1.0307843112421988</v>
      </c>
    </row>
    <row r="278" spans="1:9" x14ac:dyDescent="0.3">
      <c r="A278" t="s">
        <v>15</v>
      </c>
      <c r="B278">
        <v>3</v>
      </c>
      <c r="C278">
        <v>1</v>
      </c>
      <c r="D278">
        <v>2</v>
      </c>
      <c r="E278">
        <v>1</v>
      </c>
      <c r="F278">
        <v>19.890633219843199</v>
      </c>
      <c r="G278">
        <v>19.093354678076999</v>
      </c>
      <c r="H278">
        <f t="shared" si="11"/>
        <v>0.79727854176620028</v>
      </c>
    </row>
    <row r="279" spans="1:9" x14ac:dyDescent="0.3">
      <c r="A279" t="s">
        <v>15</v>
      </c>
      <c r="B279">
        <v>3</v>
      </c>
      <c r="C279">
        <v>1</v>
      </c>
      <c r="D279">
        <v>3</v>
      </c>
      <c r="E279">
        <v>1</v>
      </c>
      <c r="F279">
        <v>16.9674162702673</v>
      </c>
      <c r="G279">
        <v>15.0699394839848</v>
      </c>
      <c r="H279">
        <f t="shared" si="11"/>
        <v>1.8974767862824997</v>
      </c>
    </row>
    <row r="280" spans="1:9" x14ac:dyDescent="0.3">
      <c r="A280" t="s">
        <v>15</v>
      </c>
      <c r="B280">
        <v>3</v>
      </c>
      <c r="C280">
        <v>1</v>
      </c>
      <c r="D280">
        <v>4</v>
      </c>
      <c r="E280">
        <v>1</v>
      </c>
      <c r="F280">
        <v>17.261148228456999</v>
      </c>
      <c r="G280">
        <v>16.296567748171402</v>
      </c>
      <c r="H280">
        <f t="shared" si="11"/>
        <v>0.96458048028559773</v>
      </c>
    </row>
    <row r="281" spans="1:9" x14ac:dyDescent="0.3">
      <c r="A281" t="s">
        <v>15</v>
      </c>
      <c r="B281">
        <v>3</v>
      </c>
      <c r="C281">
        <v>1</v>
      </c>
      <c r="D281">
        <v>5</v>
      </c>
      <c r="E281">
        <v>1</v>
      </c>
      <c r="F281">
        <v>15.6028403843876</v>
      </c>
      <c r="G281">
        <v>14.2006150346835</v>
      </c>
      <c r="H281">
        <f t="shared" si="11"/>
        <v>1.4022253497041</v>
      </c>
    </row>
    <row r="282" spans="1:9" x14ac:dyDescent="0.3">
      <c r="A282" t="s">
        <v>15</v>
      </c>
      <c r="B282">
        <v>3</v>
      </c>
      <c r="C282">
        <v>1</v>
      </c>
      <c r="D282">
        <v>6</v>
      </c>
      <c r="E282">
        <v>1</v>
      </c>
      <c r="F282">
        <v>17.9977665088328</v>
      </c>
      <c r="G282">
        <v>16.520771097906401</v>
      </c>
      <c r="H282">
        <f t="shared" ref="H282:H287" si="12">F282-G282</f>
        <v>1.4769954109263992</v>
      </c>
    </row>
    <row r="283" spans="1:9" x14ac:dyDescent="0.3">
      <c r="A283" t="s">
        <v>15</v>
      </c>
      <c r="B283">
        <v>3</v>
      </c>
      <c r="C283">
        <v>1</v>
      </c>
      <c r="D283">
        <v>7</v>
      </c>
      <c r="E283">
        <v>1</v>
      </c>
      <c r="F283">
        <v>20.0199354879963</v>
      </c>
      <c r="G283">
        <v>19.989999999999998</v>
      </c>
      <c r="H283">
        <f t="shared" si="12"/>
        <v>2.9935487996301191E-2</v>
      </c>
    </row>
    <row r="284" spans="1:9" x14ac:dyDescent="0.3">
      <c r="A284" t="s">
        <v>15</v>
      </c>
      <c r="B284">
        <v>3</v>
      </c>
      <c r="C284">
        <v>1</v>
      </c>
      <c r="D284">
        <v>8</v>
      </c>
      <c r="E284">
        <v>1</v>
      </c>
      <c r="F284">
        <v>17.5</v>
      </c>
      <c r="G284">
        <v>17</v>
      </c>
      <c r="H284">
        <f t="shared" si="12"/>
        <v>0.5</v>
      </c>
    </row>
    <row r="285" spans="1:9" x14ac:dyDescent="0.3">
      <c r="A285" t="s">
        <v>15</v>
      </c>
      <c r="B285">
        <v>3</v>
      </c>
      <c r="C285">
        <v>1</v>
      </c>
      <c r="D285">
        <v>9</v>
      </c>
      <c r="E285">
        <v>1</v>
      </c>
      <c r="F285">
        <v>16.775754401112302</v>
      </c>
      <c r="G285">
        <v>16.620219542252599</v>
      </c>
      <c r="H285">
        <f t="shared" si="12"/>
        <v>0.15553485885970275</v>
      </c>
    </row>
    <row r="286" spans="1:9" x14ac:dyDescent="0.3">
      <c r="A286" t="s">
        <v>15</v>
      </c>
      <c r="B286">
        <v>3</v>
      </c>
      <c r="C286">
        <v>1</v>
      </c>
      <c r="D286">
        <v>10</v>
      </c>
      <c r="E286">
        <v>1</v>
      </c>
      <c r="F286">
        <v>20.538017202345401</v>
      </c>
      <c r="G286">
        <v>20.267819195851299</v>
      </c>
      <c r="H286">
        <f t="shared" si="12"/>
        <v>0.27019800649410186</v>
      </c>
    </row>
    <row r="287" spans="1:9" x14ac:dyDescent="0.3">
      <c r="A287" t="s">
        <v>15</v>
      </c>
      <c r="B287">
        <v>3</v>
      </c>
      <c r="C287">
        <v>1</v>
      </c>
      <c r="D287">
        <v>11</v>
      </c>
      <c r="E287">
        <v>1</v>
      </c>
      <c r="F287">
        <v>19.787357898594099</v>
      </c>
      <c r="G287">
        <v>19.065223166052199</v>
      </c>
      <c r="H287">
        <f t="shared" si="12"/>
        <v>0.72213473254189964</v>
      </c>
    </row>
    <row r="288" spans="1:9" x14ac:dyDescent="0.3">
      <c r="A288" t="s">
        <v>15</v>
      </c>
      <c r="B288">
        <v>3</v>
      </c>
      <c r="C288">
        <v>1</v>
      </c>
      <c r="F288" s="1">
        <f>AVERAGE(F277:F287)</f>
        <v>18.061171267100683</v>
      </c>
      <c r="H288" s="1">
        <f>AVERAGE(H277:H287)</f>
        <v>0.84064945146354553</v>
      </c>
      <c r="I288">
        <f>H288/F288</f>
        <v>4.6544570063118226E-2</v>
      </c>
    </row>
    <row r="289" spans="1:9" x14ac:dyDescent="0.3">
      <c r="A289" t="s">
        <v>15</v>
      </c>
      <c r="B289">
        <v>3</v>
      </c>
      <c r="C289">
        <v>2</v>
      </c>
      <c r="D289">
        <v>1</v>
      </c>
      <c r="E289">
        <v>0</v>
      </c>
      <c r="F289">
        <v>16.273711462444901</v>
      </c>
      <c r="G289">
        <v>1.25372211545974</v>
      </c>
      <c r="H289">
        <f>F289-G289</f>
        <v>15.019989346985161</v>
      </c>
    </row>
    <row r="290" spans="1:9" x14ac:dyDescent="0.3">
      <c r="A290" t="s">
        <v>15</v>
      </c>
      <c r="B290">
        <v>3</v>
      </c>
      <c r="C290">
        <v>2</v>
      </c>
      <c r="D290">
        <v>2</v>
      </c>
      <c r="E290">
        <v>0</v>
      </c>
      <c r="F290">
        <v>17.2452344087726</v>
      </c>
      <c r="G290">
        <v>1.169568718484632</v>
      </c>
      <c r="H290">
        <f t="shared" ref="H290:H353" si="13">F290-G290</f>
        <v>16.075665690287966</v>
      </c>
    </row>
    <row r="291" spans="1:9" x14ac:dyDescent="0.3">
      <c r="A291" t="s">
        <v>15</v>
      </c>
      <c r="B291">
        <v>3</v>
      </c>
      <c r="C291">
        <v>2</v>
      </c>
      <c r="D291">
        <v>3</v>
      </c>
      <c r="E291">
        <v>0</v>
      </c>
      <c r="F291">
        <v>15.6276239706947</v>
      </c>
      <c r="G291">
        <v>1.7662870988417345</v>
      </c>
      <c r="H291">
        <f t="shared" si="13"/>
        <v>13.861336871852965</v>
      </c>
    </row>
    <row r="292" spans="1:9" x14ac:dyDescent="0.3">
      <c r="A292" t="s">
        <v>15</v>
      </c>
      <c r="B292">
        <v>3</v>
      </c>
      <c r="C292">
        <v>2</v>
      </c>
      <c r="D292">
        <v>4</v>
      </c>
      <c r="E292">
        <v>0</v>
      </c>
      <c r="F292">
        <v>17.237950568633401</v>
      </c>
      <c r="G292">
        <v>12.380568743193534</v>
      </c>
      <c r="H292">
        <f t="shared" si="13"/>
        <v>4.8573818254398677</v>
      </c>
    </row>
    <row r="293" spans="1:9" x14ac:dyDescent="0.3">
      <c r="A293" t="s">
        <v>15</v>
      </c>
      <c r="B293">
        <v>3</v>
      </c>
      <c r="C293">
        <v>2</v>
      </c>
      <c r="D293">
        <v>5</v>
      </c>
      <c r="E293">
        <v>0</v>
      </c>
      <c r="F293">
        <v>15.1742946312981</v>
      </c>
      <c r="H293">
        <f t="shared" si="13"/>
        <v>15.1742946312981</v>
      </c>
    </row>
    <row r="294" spans="1:9" x14ac:dyDescent="0.3">
      <c r="A294" t="s">
        <v>15</v>
      </c>
      <c r="B294">
        <v>3</v>
      </c>
      <c r="C294">
        <v>2</v>
      </c>
      <c r="D294">
        <v>6</v>
      </c>
      <c r="E294">
        <v>0</v>
      </c>
      <c r="F294">
        <v>14.9409533033588</v>
      </c>
      <c r="G294">
        <v>7.2324683223148298</v>
      </c>
      <c r="H294">
        <f t="shared" si="13"/>
        <v>7.70848498104397</v>
      </c>
    </row>
    <row r="295" spans="1:9" x14ac:dyDescent="0.3">
      <c r="A295" t="s">
        <v>15</v>
      </c>
      <c r="B295">
        <v>3</v>
      </c>
      <c r="C295">
        <v>2</v>
      </c>
      <c r="D295">
        <v>7</v>
      </c>
      <c r="E295">
        <v>0</v>
      </c>
      <c r="F295">
        <v>17.528126183558701</v>
      </c>
      <c r="G295">
        <v>0.66481883164747102</v>
      </c>
      <c r="H295">
        <f t="shared" si="13"/>
        <v>16.863307351911232</v>
      </c>
    </row>
    <row r="296" spans="1:9" x14ac:dyDescent="0.3">
      <c r="A296" t="s">
        <v>15</v>
      </c>
      <c r="B296">
        <v>3</v>
      </c>
      <c r="C296">
        <v>2</v>
      </c>
      <c r="D296">
        <v>8</v>
      </c>
      <c r="E296">
        <v>0</v>
      </c>
      <c r="F296">
        <v>21.4</v>
      </c>
      <c r="G296">
        <v>14.598003986070699</v>
      </c>
      <c r="H296">
        <f t="shared" si="13"/>
        <v>6.8019960139292994</v>
      </c>
    </row>
    <row r="297" spans="1:9" x14ac:dyDescent="0.3">
      <c r="A297" t="s">
        <v>15</v>
      </c>
      <c r="B297">
        <v>3</v>
      </c>
      <c r="C297">
        <v>2</v>
      </c>
      <c r="D297">
        <v>9</v>
      </c>
      <c r="E297">
        <v>0</v>
      </c>
      <c r="F297">
        <v>19.100000000000001</v>
      </c>
      <c r="G297">
        <v>9.0420242971604008</v>
      </c>
      <c r="H297">
        <f t="shared" si="13"/>
        <v>10.057975702839601</v>
      </c>
    </row>
    <row r="298" spans="1:9" x14ac:dyDescent="0.3">
      <c r="A298" t="s">
        <v>15</v>
      </c>
      <c r="B298">
        <v>3</v>
      </c>
      <c r="C298">
        <v>2</v>
      </c>
      <c r="D298">
        <v>10</v>
      </c>
      <c r="E298">
        <v>0</v>
      </c>
      <c r="F298">
        <v>21</v>
      </c>
      <c r="H298">
        <f t="shared" si="13"/>
        <v>21</v>
      </c>
    </row>
    <row r="299" spans="1:9" x14ac:dyDescent="0.3">
      <c r="A299" t="s">
        <v>15</v>
      </c>
      <c r="B299">
        <v>3</v>
      </c>
      <c r="C299">
        <v>2</v>
      </c>
      <c r="D299">
        <v>11</v>
      </c>
      <c r="E299">
        <v>0</v>
      </c>
      <c r="F299">
        <v>18.100000000000001</v>
      </c>
      <c r="H299">
        <f t="shared" si="13"/>
        <v>18.100000000000001</v>
      </c>
    </row>
    <row r="300" spans="1:9" x14ac:dyDescent="0.3">
      <c r="A300" t="s">
        <v>15</v>
      </c>
      <c r="B300">
        <v>3</v>
      </c>
      <c r="C300">
        <v>2</v>
      </c>
      <c r="F300" s="1">
        <f>AVERAGE(F289:F299)</f>
        <v>17.602535866251017</v>
      </c>
      <c r="H300" s="1">
        <f>AVERAGE(H289:H299)</f>
        <v>13.229130219598922</v>
      </c>
      <c r="I300">
        <f>H300/F300</f>
        <v>0.75154684075735156</v>
      </c>
    </row>
    <row r="301" spans="1:9" x14ac:dyDescent="0.3">
      <c r="A301" t="s">
        <v>15</v>
      </c>
      <c r="B301">
        <v>3</v>
      </c>
      <c r="C301">
        <v>2</v>
      </c>
      <c r="D301">
        <v>1</v>
      </c>
      <c r="E301">
        <v>1E-4</v>
      </c>
      <c r="F301">
        <v>16.3878073868587</v>
      </c>
      <c r="G301">
        <v>1.6922959396369315</v>
      </c>
      <c r="H301">
        <f t="shared" si="13"/>
        <v>14.695511447221769</v>
      </c>
    </row>
    <row r="302" spans="1:9" x14ac:dyDescent="0.3">
      <c r="A302" t="s">
        <v>15</v>
      </c>
      <c r="B302">
        <v>3</v>
      </c>
      <c r="C302">
        <v>2</v>
      </c>
      <c r="D302">
        <v>2</v>
      </c>
      <c r="E302">
        <v>1E-4</v>
      </c>
      <c r="F302">
        <v>13.8764359429886</v>
      </c>
      <c r="G302">
        <v>3.3523239757537202</v>
      </c>
      <c r="H302">
        <f t="shared" si="13"/>
        <v>10.52411196723488</v>
      </c>
    </row>
    <row r="303" spans="1:9" x14ac:dyDescent="0.3">
      <c r="A303" t="s">
        <v>15</v>
      </c>
      <c r="B303">
        <v>3</v>
      </c>
      <c r="C303">
        <v>2</v>
      </c>
      <c r="D303">
        <v>3</v>
      </c>
      <c r="E303">
        <v>1E-4</v>
      </c>
      <c r="F303">
        <v>17.124477304433999</v>
      </c>
      <c r="G303">
        <v>3.5626135039668498</v>
      </c>
      <c r="H303">
        <f t="shared" si="13"/>
        <v>13.561863800467149</v>
      </c>
    </row>
    <row r="304" spans="1:9" x14ac:dyDescent="0.3">
      <c r="A304" t="s">
        <v>15</v>
      </c>
      <c r="B304">
        <v>3</v>
      </c>
      <c r="C304">
        <v>2</v>
      </c>
      <c r="D304">
        <v>4</v>
      </c>
      <c r="E304">
        <v>1E-4</v>
      </c>
      <c r="F304">
        <v>15.3641683657796</v>
      </c>
      <c r="G304">
        <v>13.65730294437556</v>
      </c>
      <c r="H304">
        <f t="shared" si="13"/>
        <v>1.7068654214040393</v>
      </c>
    </row>
    <row r="305" spans="1:9" x14ac:dyDescent="0.3">
      <c r="A305" t="s">
        <v>15</v>
      </c>
      <c r="B305">
        <v>3</v>
      </c>
      <c r="C305">
        <v>2</v>
      </c>
      <c r="D305">
        <v>5</v>
      </c>
      <c r="E305">
        <v>1E-4</v>
      </c>
      <c r="F305" t="s">
        <v>8</v>
      </c>
      <c r="H305" t="s">
        <v>8</v>
      </c>
    </row>
    <row r="306" spans="1:9" x14ac:dyDescent="0.3">
      <c r="A306" t="s">
        <v>15</v>
      </c>
      <c r="B306">
        <v>3</v>
      </c>
      <c r="C306">
        <v>2</v>
      </c>
      <c r="D306">
        <v>6</v>
      </c>
      <c r="E306">
        <v>1E-4</v>
      </c>
      <c r="F306">
        <v>16.605397376067799</v>
      </c>
      <c r="H306">
        <f t="shared" si="13"/>
        <v>16.605397376067799</v>
      </c>
    </row>
    <row r="307" spans="1:9" x14ac:dyDescent="0.3">
      <c r="A307" t="s">
        <v>15</v>
      </c>
      <c r="B307">
        <v>3</v>
      </c>
      <c r="C307">
        <v>2</v>
      </c>
      <c r="D307">
        <v>7</v>
      </c>
      <c r="E307">
        <v>1E-4</v>
      </c>
      <c r="F307">
        <v>18.9318474739664</v>
      </c>
      <c r="H307">
        <f t="shared" si="13"/>
        <v>18.9318474739664</v>
      </c>
    </row>
    <row r="308" spans="1:9" x14ac:dyDescent="0.3">
      <c r="A308" t="s">
        <v>15</v>
      </c>
      <c r="B308">
        <v>3</v>
      </c>
      <c r="C308">
        <v>2</v>
      </c>
      <c r="D308">
        <v>8</v>
      </c>
      <c r="E308">
        <v>1E-4</v>
      </c>
      <c r="F308">
        <v>19.2</v>
      </c>
      <c r="H308">
        <f t="shared" si="13"/>
        <v>19.2</v>
      </c>
    </row>
    <row r="309" spans="1:9" x14ac:dyDescent="0.3">
      <c r="A309" t="s">
        <v>15</v>
      </c>
      <c r="B309">
        <v>3</v>
      </c>
      <c r="C309">
        <v>2</v>
      </c>
      <c r="D309">
        <v>9</v>
      </c>
      <c r="E309">
        <v>1E-4</v>
      </c>
      <c r="F309">
        <v>19.100000000000001</v>
      </c>
      <c r="H309">
        <f t="shared" si="13"/>
        <v>19.100000000000001</v>
      </c>
    </row>
    <row r="310" spans="1:9" x14ac:dyDescent="0.3">
      <c r="A310" t="s">
        <v>15</v>
      </c>
      <c r="B310">
        <v>3</v>
      </c>
      <c r="C310">
        <v>2</v>
      </c>
      <c r="D310">
        <v>10</v>
      </c>
      <c r="E310">
        <v>1E-4</v>
      </c>
      <c r="F310">
        <v>18.399999999999999</v>
      </c>
      <c r="G310">
        <v>15.351527281533301</v>
      </c>
      <c r="H310">
        <f t="shared" si="13"/>
        <v>3.048472718466698</v>
      </c>
    </row>
    <row r="311" spans="1:9" x14ac:dyDescent="0.3">
      <c r="A311" t="s">
        <v>15</v>
      </c>
      <c r="B311">
        <v>3</v>
      </c>
      <c r="C311">
        <v>2</v>
      </c>
      <c r="D311">
        <v>11</v>
      </c>
      <c r="E311">
        <v>1E-4</v>
      </c>
      <c r="F311">
        <v>18</v>
      </c>
      <c r="G311">
        <v>6.1166683286086698</v>
      </c>
      <c r="H311">
        <f t="shared" si="13"/>
        <v>11.88333167139133</v>
      </c>
    </row>
    <row r="312" spans="1:9" x14ac:dyDescent="0.3">
      <c r="A312" t="s">
        <v>15</v>
      </c>
      <c r="B312">
        <v>3</v>
      </c>
      <c r="C312">
        <v>2</v>
      </c>
      <c r="F312" s="1">
        <f>AVERAGE(F301:F311)</f>
        <v>17.299013385009509</v>
      </c>
      <c r="H312" s="1">
        <f>AVERAGE(H301:H311)</f>
        <v>12.925740187622008</v>
      </c>
      <c r="I312">
        <f>H312/F312</f>
        <v>0.74719522437174546</v>
      </c>
    </row>
    <row r="313" spans="1:9" x14ac:dyDescent="0.3">
      <c r="A313" t="s">
        <v>15</v>
      </c>
      <c r="B313">
        <v>3</v>
      </c>
      <c r="C313">
        <v>2</v>
      </c>
      <c r="D313">
        <v>1</v>
      </c>
      <c r="E313">
        <v>1E-3</v>
      </c>
      <c r="F313">
        <v>12.0303915403594</v>
      </c>
      <c r="G313">
        <v>4.7548982632144696</v>
      </c>
      <c r="H313">
        <f t="shared" si="13"/>
        <v>7.2754932771449301</v>
      </c>
    </row>
    <row r="314" spans="1:9" x14ac:dyDescent="0.3">
      <c r="A314" t="s">
        <v>15</v>
      </c>
      <c r="B314">
        <v>3</v>
      </c>
      <c r="C314">
        <v>2</v>
      </c>
      <c r="D314">
        <v>2</v>
      </c>
      <c r="E314">
        <v>1E-3</v>
      </c>
      <c r="F314">
        <v>18.462133408972701</v>
      </c>
      <c r="G314">
        <v>5.58400434982115</v>
      </c>
      <c r="H314">
        <f t="shared" si="13"/>
        <v>12.878129059151551</v>
      </c>
    </row>
    <row r="315" spans="1:9" x14ac:dyDescent="0.3">
      <c r="A315" t="s">
        <v>15</v>
      </c>
      <c r="B315">
        <v>3</v>
      </c>
      <c r="C315">
        <v>2</v>
      </c>
      <c r="D315">
        <v>3</v>
      </c>
      <c r="E315">
        <v>1E-3</v>
      </c>
      <c r="F315" t="s">
        <v>8</v>
      </c>
      <c r="H315" t="s">
        <v>8</v>
      </c>
    </row>
    <row r="316" spans="1:9" x14ac:dyDescent="0.3">
      <c r="A316" t="s">
        <v>15</v>
      </c>
      <c r="B316">
        <v>3</v>
      </c>
      <c r="C316">
        <v>2</v>
      </c>
      <c r="D316">
        <v>4</v>
      </c>
      <c r="E316">
        <v>1E-3</v>
      </c>
      <c r="F316">
        <v>18.3133586290888</v>
      </c>
      <c r="G316">
        <v>9.4700804760989108</v>
      </c>
      <c r="H316">
        <f t="shared" si="13"/>
        <v>8.843278152989889</v>
      </c>
    </row>
    <row r="317" spans="1:9" x14ac:dyDescent="0.3">
      <c r="A317" t="s">
        <v>15</v>
      </c>
      <c r="B317">
        <v>3</v>
      </c>
      <c r="C317">
        <v>2</v>
      </c>
      <c r="D317">
        <v>5</v>
      </c>
      <c r="E317">
        <v>1E-3</v>
      </c>
      <c r="F317">
        <v>17.6675018951493</v>
      </c>
      <c r="G317">
        <v>1.413113753549549</v>
      </c>
      <c r="H317">
        <f t="shared" si="13"/>
        <v>16.254388141599751</v>
      </c>
    </row>
    <row r="318" spans="1:9" x14ac:dyDescent="0.3">
      <c r="A318" t="s">
        <v>15</v>
      </c>
      <c r="B318">
        <v>3</v>
      </c>
      <c r="C318">
        <v>2</v>
      </c>
      <c r="D318">
        <v>6</v>
      </c>
      <c r="E318">
        <v>1E-3</v>
      </c>
      <c r="F318">
        <v>14.6290463560509</v>
      </c>
      <c r="G318">
        <v>7.0164790238379702</v>
      </c>
      <c r="H318">
        <f t="shared" si="13"/>
        <v>7.6125673322129295</v>
      </c>
    </row>
    <row r="319" spans="1:9" x14ac:dyDescent="0.3">
      <c r="A319" t="s">
        <v>15</v>
      </c>
      <c r="B319">
        <v>3</v>
      </c>
      <c r="C319">
        <v>2</v>
      </c>
      <c r="D319">
        <v>7</v>
      </c>
      <c r="E319">
        <v>1E-3</v>
      </c>
      <c r="F319">
        <v>17.473127424796498</v>
      </c>
      <c r="G319">
        <v>13.3642544946012</v>
      </c>
      <c r="H319">
        <f t="shared" si="13"/>
        <v>4.1088729301952984</v>
      </c>
    </row>
    <row r="320" spans="1:9" x14ac:dyDescent="0.3">
      <c r="A320" t="s">
        <v>15</v>
      </c>
      <c r="B320">
        <v>3</v>
      </c>
      <c r="C320">
        <v>2</v>
      </c>
      <c r="D320">
        <v>8</v>
      </c>
      <c r="E320">
        <v>1E-3</v>
      </c>
      <c r="F320">
        <v>16.5</v>
      </c>
      <c r="H320">
        <f t="shared" si="13"/>
        <v>16.5</v>
      </c>
    </row>
    <row r="321" spans="1:9" x14ac:dyDescent="0.3">
      <c r="A321" t="s">
        <v>15</v>
      </c>
      <c r="B321">
        <v>3</v>
      </c>
      <c r="C321">
        <v>2</v>
      </c>
      <c r="D321">
        <v>9</v>
      </c>
      <c r="E321">
        <v>1E-3</v>
      </c>
      <c r="F321">
        <v>15.4</v>
      </c>
      <c r="H321">
        <f t="shared" si="13"/>
        <v>15.4</v>
      </c>
    </row>
    <row r="322" spans="1:9" x14ac:dyDescent="0.3">
      <c r="A322" t="s">
        <v>15</v>
      </c>
      <c r="B322">
        <v>3</v>
      </c>
      <c r="C322">
        <v>2</v>
      </c>
      <c r="D322">
        <v>10</v>
      </c>
      <c r="E322">
        <v>1E-3</v>
      </c>
      <c r="F322">
        <v>15.1</v>
      </c>
      <c r="H322">
        <f t="shared" si="13"/>
        <v>15.1</v>
      </c>
    </row>
    <row r="323" spans="1:9" x14ac:dyDescent="0.3">
      <c r="A323" t="s">
        <v>15</v>
      </c>
      <c r="B323">
        <v>3</v>
      </c>
      <c r="C323">
        <v>2</v>
      </c>
      <c r="D323">
        <v>11</v>
      </c>
      <c r="E323">
        <v>1E-3</v>
      </c>
      <c r="F323">
        <v>16.7</v>
      </c>
      <c r="H323">
        <f t="shared" si="13"/>
        <v>16.7</v>
      </c>
    </row>
    <row r="324" spans="1:9" x14ac:dyDescent="0.3">
      <c r="A324" t="s">
        <v>15</v>
      </c>
      <c r="B324">
        <v>3</v>
      </c>
      <c r="C324">
        <v>2</v>
      </c>
      <c r="F324" s="1">
        <f>AVERAGE(F313:F323)</f>
        <v>16.227555925441759</v>
      </c>
      <c r="H324" s="1">
        <f>AVERAGE(H313:H323)</f>
        <v>12.067272889329434</v>
      </c>
      <c r="I324">
        <f>H324/F324</f>
        <v>0.74362848877385268</v>
      </c>
    </row>
    <row r="325" spans="1:9" x14ac:dyDescent="0.3">
      <c r="A325" t="s">
        <v>15</v>
      </c>
      <c r="B325">
        <v>3</v>
      </c>
      <c r="C325">
        <v>2</v>
      </c>
      <c r="D325">
        <v>1</v>
      </c>
      <c r="E325">
        <v>0.01</v>
      </c>
      <c r="F325">
        <v>15.5403045509208</v>
      </c>
      <c r="G325">
        <v>1.8549394322541599</v>
      </c>
      <c r="H325">
        <f t="shared" si="13"/>
        <v>13.68536511866664</v>
      </c>
    </row>
    <row r="326" spans="1:9" x14ac:dyDescent="0.3">
      <c r="A326" t="s">
        <v>15</v>
      </c>
      <c r="B326">
        <v>3</v>
      </c>
      <c r="C326">
        <v>2</v>
      </c>
      <c r="D326">
        <v>2</v>
      </c>
      <c r="E326">
        <v>0.01</v>
      </c>
      <c r="F326">
        <v>17.4826319424334</v>
      </c>
      <c r="G326">
        <v>1.809582933891033</v>
      </c>
      <c r="H326">
        <f t="shared" si="13"/>
        <v>15.673049008542367</v>
      </c>
    </row>
    <row r="327" spans="1:9" x14ac:dyDescent="0.3">
      <c r="A327" t="s">
        <v>15</v>
      </c>
      <c r="B327">
        <v>3</v>
      </c>
      <c r="C327">
        <v>2</v>
      </c>
      <c r="D327">
        <v>3</v>
      </c>
      <c r="E327">
        <v>0.01</v>
      </c>
      <c r="F327">
        <v>16.378592001672899</v>
      </c>
      <c r="G327">
        <v>4</v>
      </c>
      <c r="H327">
        <f t="shared" si="13"/>
        <v>12.378592001672899</v>
      </c>
    </row>
    <row r="328" spans="1:9" x14ac:dyDescent="0.3">
      <c r="A328" t="s">
        <v>15</v>
      </c>
      <c r="B328">
        <v>3</v>
      </c>
      <c r="C328">
        <v>2</v>
      </c>
      <c r="D328">
        <v>4</v>
      </c>
      <c r="E328">
        <v>0.01</v>
      </c>
      <c r="F328" t="s">
        <v>8</v>
      </c>
      <c r="H328" t="s">
        <v>8</v>
      </c>
    </row>
    <row r="329" spans="1:9" x14ac:dyDescent="0.3">
      <c r="A329" t="s">
        <v>15</v>
      </c>
      <c r="B329">
        <v>3</v>
      </c>
      <c r="C329">
        <v>2</v>
      </c>
      <c r="D329">
        <v>5</v>
      </c>
      <c r="E329">
        <v>0.01</v>
      </c>
      <c r="F329">
        <v>17.778898971363599</v>
      </c>
      <c r="G329">
        <v>1.93728524582003</v>
      </c>
      <c r="H329">
        <f t="shared" si="13"/>
        <v>15.841613725543569</v>
      </c>
    </row>
    <row r="330" spans="1:9" x14ac:dyDescent="0.3">
      <c r="A330" t="s">
        <v>15</v>
      </c>
      <c r="B330">
        <v>3</v>
      </c>
      <c r="C330">
        <v>2</v>
      </c>
      <c r="D330">
        <v>6</v>
      </c>
      <c r="E330">
        <v>0.01</v>
      </c>
      <c r="F330">
        <v>14.785863850252699</v>
      </c>
      <c r="G330">
        <v>10.78452719781245</v>
      </c>
      <c r="H330">
        <f t="shared" si="13"/>
        <v>4.0013366524402496</v>
      </c>
    </row>
    <row r="331" spans="1:9" x14ac:dyDescent="0.3">
      <c r="A331" t="s">
        <v>15</v>
      </c>
      <c r="B331">
        <v>3</v>
      </c>
      <c r="C331">
        <v>2</v>
      </c>
      <c r="D331">
        <v>7</v>
      </c>
      <c r="E331">
        <v>0.01</v>
      </c>
      <c r="F331">
        <v>17.430101506086199</v>
      </c>
      <c r="G331">
        <v>2.0955181784104999</v>
      </c>
      <c r="H331">
        <f t="shared" si="13"/>
        <v>15.334583327675698</v>
      </c>
    </row>
    <row r="332" spans="1:9" x14ac:dyDescent="0.3">
      <c r="A332" t="s">
        <v>15</v>
      </c>
      <c r="B332">
        <v>3</v>
      </c>
      <c r="C332">
        <v>2</v>
      </c>
      <c r="D332">
        <v>8</v>
      </c>
      <c r="E332">
        <v>0.01</v>
      </c>
      <c r="F332">
        <v>18.5</v>
      </c>
      <c r="H332">
        <f t="shared" si="13"/>
        <v>18.5</v>
      </c>
    </row>
    <row r="333" spans="1:9" x14ac:dyDescent="0.3">
      <c r="A333" t="s">
        <v>15</v>
      </c>
      <c r="B333">
        <v>3</v>
      </c>
      <c r="C333">
        <v>2</v>
      </c>
      <c r="D333">
        <v>9</v>
      </c>
      <c r="E333">
        <v>0.01</v>
      </c>
      <c r="F333" t="s">
        <v>8</v>
      </c>
      <c r="H333" t="s">
        <v>8</v>
      </c>
    </row>
    <row r="334" spans="1:9" x14ac:dyDescent="0.3">
      <c r="A334" t="s">
        <v>15</v>
      </c>
      <c r="B334">
        <v>3</v>
      </c>
      <c r="C334">
        <v>2</v>
      </c>
      <c r="D334">
        <v>10</v>
      </c>
      <c r="E334">
        <v>0.01</v>
      </c>
      <c r="F334">
        <v>12</v>
      </c>
      <c r="H334">
        <f t="shared" si="13"/>
        <v>12</v>
      </c>
    </row>
    <row r="335" spans="1:9" x14ac:dyDescent="0.3">
      <c r="A335" t="s">
        <v>15</v>
      </c>
      <c r="B335">
        <v>3</v>
      </c>
      <c r="C335">
        <v>2</v>
      </c>
      <c r="D335">
        <v>11</v>
      </c>
      <c r="E335">
        <v>0.01</v>
      </c>
      <c r="F335">
        <v>11.7</v>
      </c>
      <c r="G335">
        <v>6.6217720014141603</v>
      </c>
      <c r="H335">
        <f t="shared" si="13"/>
        <v>5.078227998585839</v>
      </c>
    </row>
    <row r="336" spans="1:9" x14ac:dyDescent="0.3">
      <c r="A336" t="s">
        <v>15</v>
      </c>
      <c r="B336">
        <v>3</v>
      </c>
      <c r="C336">
        <v>2</v>
      </c>
      <c r="F336" s="1">
        <f>AVERAGE(F325:F335)</f>
        <v>15.732932535858842</v>
      </c>
      <c r="H336" s="1">
        <f>AVERAGE(H325:H335)</f>
        <v>12.49919642590303</v>
      </c>
      <c r="I336">
        <f>H336/F336</f>
        <v>0.79446068922081692</v>
      </c>
    </row>
    <row r="337" spans="1:9" x14ac:dyDescent="0.3">
      <c r="A337" t="s">
        <v>15</v>
      </c>
      <c r="B337">
        <v>3</v>
      </c>
      <c r="C337">
        <v>2</v>
      </c>
      <c r="D337">
        <v>1</v>
      </c>
      <c r="E337">
        <v>0.1</v>
      </c>
      <c r="F337">
        <v>22.025086761749201</v>
      </c>
      <c r="G337">
        <v>13.4371814409054</v>
      </c>
      <c r="H337">
        <f t="shared" si="13"/>
        <v>8.5879053208438005</v>
      </c>
    </row>
    <row r="338" spans="1:9" x14ac:dyDescent="0.3">
      <c r="A338" t="s">
        <v>15</v>
      </c>
      <c r="B338">
        <v>3</v>
      </c>
      <c r="C338">
        <v>2</v>
      </c>
      <c r="D338">
        <v>2</v>
      </c>
      <c r="E338">
        <v>0.1</v>
      </c>
      <c r="F338">
        <v>15.1809350617037</v>
      </c>
      <c r="G338">
        <v>12.449728051551183</v>
      </c>
      <c r="H338">
        <f t="shared" si="13"/>
        <v>2.7312070101525165</v>
      </c>
    </row>
    <row r="339" spans="1:9" x14ac:dyDescent="0.3">
      <c r="A339" t="s">
        <v>15</v>
      </c>
      <c r="B339">
        <v>3</v>
      </c>
      <c r="C339">
        <v>2</v>
      </c>
      <c r="D339">
        <v>3</v>
      </c>
      <c r="E339">
        <v>0.1</v>
      </c>
      <c r="F339">
        <v>16.135000000000002</v>
      </c>
      <c r="G339">
        <v>9.43094068808335</v>
      </c>
      <c r="H339">
        <f t="shared" si="13"/>
        <v>6.7040593119166516</v>
      </c>
    </row>
    <row r="340" spans="1:9" x14ac:dyDescent="0.3">
      <c r="A340" t="s">
        <v>15</v>
      </c>
      <c r="B340">
        <v>3</v>
      </c>
      <c r="C340">
        <v>2</v>
      </c>
      <c r="D340">
        <v>4</v>
      </c>
      <c r="E340">
        <v>0.1</v>
      </c>
      <c r="F340">
        <v>16.1197017328134</v>
      </c>
      <c r="G340">
        <v>13.340348723646921</v>
      </c>
      <c r="H340">
        <f t="shared" si="13"/>
        <v>2.7793530091664795</v>
      </c>
    </row>
    <row r="341" spans="1:9" x14ac:dyDescent="0.3">
      <c r="A341" t="s">
        <v>15</v>
      </c>
      <c r="B341">
        <v>3</v>
      </c>
      <c r="C341">
        <v>2</v>
      </c>
      <c r="D341">
        <v>5</v>
      </c>
      <c r="E341">
        <v>0.1</v>
      </c>
      <c r="F341">
        <v>15.836896730723501</v>
      </c>
      <c r="G341">
        <v>11.3525956418821</v>
      </c>
      <c r="H341">
        <f t="shared" si="13"/>
        <v>4.4843010888414003</v>
      </c>
    </row>
    <row r="342" spans="1:9" x14ac:dyDescent="0.3">
      <c r="A342" t="s">
        <v>15</v>
      </c>
      <c r="B342">
        <v>3</v>
      </c>
      <c r="C342">
        <v>2</v>
      </c>
      <c r="D342">
        <v>6</v>
      </c>
      <c r="E342">
        <v>0.1</v>
      </c>
      <c r="F342">
        <v>14.9416562670911</v>
      </c>
      <c r="G342">
        <v>12.785862510954201</v>
      </c>
      <c r="H342">
        <f t="shared" si="13"/>
        <v>2.1557937561368981</v>
      </c>
    </row>
    <row r="343" spans="1:9" x14ac:dyDescent="0.3">
      <c r="A343" t="s">
        <v>15</v>
      </c>
      <c r="B343">
        <v>3</v>
      </c>
      <c r="C343">
        <v>2</v>
      </c>
      <c r="D343">
        <v>7</v>
      </c>
      <c r="E343">
        <v>0.1</v>
      </c>
      <c r="F343">
        <v>12.9667263024607</v>
      </c>
      <c r="G343">
        <v>2.4224539758069201</v>
      </c>
      <c r="H343">
        <f t="shared" si="13"/>
        <v>10.544272326653779</v>
      </c>
    </row>
    <row r="344" spans="1:9" x14ac:dyDescent="0.3">
      <c r="A344" t="s">
        <v>15</v>
      </c>
      <c r="B344">
        <v>3</v>
      </c>
      <c r="C344">
        <v>2</v>
      </c>
      <c r="D344">
        <v>8</v>
      </c>
      <c r="E344">
        <v>0.1</v>
      </c>
      <c r="F344">
        <v>18.899999999999999</v>
      </c>
      <c r="G344">
        <v>15.467171897035501</v>
      </c>
      <c r="H344">
        <f t="shared" si="13"/>
        <v>3.432828102964498</v>
      </c>
    </row>
    <row r="345" spans="1:9" x14ac:dyDescent="0.3">
      <c r="A345" t="s">
        <v>15</v>
      </c>
      <c r="B345">
        <v>3</v>
      </c>
      <c r="C345">
        <v>2</v>
      </c>
      <c r="D345">
        <v>9</v>
      </c>
      <c r="E345">
        <v>0.1</v>
      </c>
      <c r="F345">
        <v>13.6</v>
      </c>
      <c r="G345">
        <v>13.529652844057599</v>
      </c>
      <c r="H345">
        <f t="shared" si="13"/>
        <v>7.0347155942400263E-2</v>
      </c>
    </row>
    <row r="346" spans="1:9" x14ac:dyDescent="0.3">
      <c r="A346" t="s">
        <v>15</v>
      </c>
      <c r="B346">
        <v>3</v>
      </c>
      <c r="C346">
        <v>2</v>
      </c>
      <c r="D346">
        <v>10</v>
      </c>
      <c r="E346">
        <v>0.1</v>
      </c>
      <c r="F346">
        <v>15.8</v>
      </c>
      <c r="G346">
        <v>15.095859951384901</v>
      </c>
      <c r="H346">
        <f t="shared" si="13"/>
        <v>0.70414004861510016</v>
      </c>
    </row>
    <row r="347" spans="1:9" x14ac:dyDescent="0.3">
      <c r="A347" t="s">
        <v>15</v>
      </c>
      <c r="B347">
        <v>3</v>
      </c>
      <c r="C347">
        <v>2</v>
      </c>
      <c r="D347">
        <v>11</v>
      </c>
      <c r="E347">
        <v>0.1</v>
      </c>
      <c r="F347">
        <v>17</v>
      </c>
      <c r="G347">
        <v>16.338386068695598</v>
      </c>
      <c r="H347">
        <f t="shared" si="13"/>
        <v>0.6616139313044016</v>
      </c>
    </row>
    <row r="348" spans="1:9" x14ac:dyDescent="0.3">
      <c r="A348" t="s">
        <v>15</v>
      </c>
      <c r="B348">
        <v>3</v>
      </c>
      <c r="C348">
        <v>2</v>
      </c>
      <c r="F348" s="1">
        <f>AVERAGE(F337:F347)</f>
        <v>16.227818441503782</v>
      </c>
      <c r="H348" s="1">
        <f>AVERAGE(H337:H347)</f>
        <v>3.8959837329579936</v>
      </c>
      <c r="I348">
        <f>H348/F348</f>
        <v>0.24008055962677907</v>
      </c>
    </row>
    <row r="349" spans="1:9" x14ac:dyDescent="0.3">
      <c r="A349" t="s">
        <v>15</v>
      </c>
      <c r="B349">
        <v>3</v>
      </c>
      <c r="C349">
        <v>2</v>
      </c>
      <c r="D349">
        <v>1</v>
      </c>
      <c r="E349">
        <v>1</v>
      </c>
      <c r="F349">
        <v>19.493802495632401</v>
      </c>
      <c r="G349">
        <v>19.383300641030953</v>
      </c>
      <c r="H349">
        <f t="shared" si="13"/>
        <v>0.11050185460144846</v>
      </c>
    </row>
    <row r="350" spans="1:9" x14ac:dyDescent="0.3">
      <c r="A350" t="s">
        <v>15</v>
      </c>
      <c r="B350">
        <v>3</v>
      </c>
      <c r="C350">
        <v>2</v>
      </c>
      <c r="D350">
        <v>2</v>
      </c>
      <c r="E350">
        <v>1</v>
      </c>
      <c r="F350" t="s">
        <v>8</v>
      </c>
      <c r="H350" t="s">
        <v>8</v>
      </c>
    </row>
    <row r="351" spans="1:9" x14ac:dyDescent="0.3">
      <c r="A351" t="s">
        <v>15</v>
      </c>
      <c r="B351">
        <v>3</v>
      </c>
      <c r="C351">
        <v>2</v>
      </c>
      <c r="D351">
        <v>3</v>
      </c>
      <c r="E351">
        <v>1</v>
      </c>
      <c r="F351" t="s">
        <v>8</v>
      </c>
      <c r="H351" t="s">
        <v>8</v>
      </c>
    </row>
    <row r="352" spans="1:9" x14ac:dyDescent="0.3">
      <c r="A352" t="s">
        <v>15</v>
      </c>
      <c r="B352">
        <v>3</v>
      </c>
      <c r="C352">
        <v>2</v>
      </c>
      <c r="D352">
        <v>4</v>
      </c>
      <c r="E352">
        <v>1</v>
      </c>
      <c r="F352" t="s">
        <v>8</v>
      </c>
      <c r="H352" t="s">
        <v>8</v>
      </c>
    </row>
    <row r="353" spans="1:9" x14ac:dyDescent="0.3">
      <c r="A353" t="s">
        <v>15</v>
      </c>
      <c r="B353">
        <v>3</v>
      </c>
      <c r="C353">
        <v>2</v>
      </c>
      <c r="D353">
        <v>5</v>
      </c>
      <c r="E353">
        <v>1</v>
      </c>
      <c r="F353">
        <v>14.148614145995101</v>
      </c>
      <c r="G353">
        <v>13.865140840790501</v>
      </c>
      <c r="H353">
        <f t="shared" si="13"/>
        <v>0.28347330520460012</v>
      </c>
    </row>
    <row r="354" spans="1:9" x14ac:dyDescent="0.3">
      <c r="A354" t="s">
        <v>15</v>
      </c>
      <c r="B354">
        <v>3</v>
      </c>
      <c r="C354">
        <v>2</v>
      </c>
      <c r="D354">
        <v>6</v>
      </c>
      <c r="E354">
        <v>1</v>
      </c>
      <c r="F354">
        <v>14.0438440682686</v>
      </c>
      <c r="G354">
        <v>13.489404319620869</v>
      </c>
      <c r="H354">
        <f t="shared" ref="H354:H359" si="14">F354-G354</f>
        <v>0.55443974864773082</v>
      </c>
    </row>
    <row r="355" spans="1:9" x14ac:dyDescent="0.3">
      <c r="A355" t="s">
        <v>15</v>
      </c>
      <c r="B355">
        <v>3</v>
      </c>
      <c r="C355">
        <v>2</v>
      </c>
      <c r="D355">
        <v>7</v>
      </c>
      <c r="E355">
        <v>1</v>
      </c>
      <c r="F355">
        <v>14.363832117356599</v>
      </c>
      <c r="G355">
        <v>14.3</v>
      </c>
      <c r="H355">
        <f t="shared" si="14"/>
        <v>6.3832117356598772E-2</v>
      </c>
    </row>
    <row r="356" spans="1:9" x14ac:dyDescent="0.3">
      <c r="A356" t="s">
        <v>15</v>
      </c>
      <c r="B356">
        <v>3</v>
      </c>
      <c r="C356">
        <v>2</v>
      </c>
      <c r="D356">
        <v>8</v>
      </c>
      <c r="E356">
        <v>1</v>
      </c>
      <c r="F356">
        <v>17.899999999999999</v>
      </c>
      <c r="G356">
        <v>17.850000000000001</v>
      </c>
      <c r="H356">
        <f t="shared" si="14"/>
        <v>4.9999999999997158E-2</v>
      </c>
    </row>
    <row r="357" spans="1:9" x14ac:dyDescent="0.3">
      <c r="A357" t="s">
        <v>15</v>
      </c>
      <c r="B357">
        <v>3</v>
      </c>
      <c r="C357">
        <v>2</v>
      </c>
      <c r="D357">
        <v>9</v>
      </c>
      <c r="E357">
        <v>1</v>
      </c>
      <c r="F357">
        <v>15.9</v>
      </c>
      <c r="G357">
        <v>15</v>
      </c>
      <c r="H357">
        <f t="shared" si="14"/>
        <v>0.90000000000000036</v>
      </c>
    </row>
    <row r="358" spans="1:9" x14ac:dyDescent="0.3">
      <c r="A358" t="s">
        <v>15</v>
      </c>
      <c r="B358">
        <v>3</v>
      </c>
      <c r="C358">
        <v>2</v>
      </c>
      <c r="D358">
        <v>10</v>
      </c>
      <c r="E358">
        <v>1</v>
      </c>
      <c r="F358">
        <v>13.1</v>
      </c>
      <c r="G358">
        <v>13</v>
      </c>
      <c r="H358">
        <f t="shared" si="14"/>
        <v>9.9999999999999645E-2</v>
      </c>
    </row>
    <row r="359" spans="1:9" x14ac:dyDescent="0.3">
      <c r="A359" t="s">
        <v>15</v>
      </c>
      <c r="B359">
        <v>3</v>
      </c>
      <c r="C359">
        <v>2</v>
      </c>
      <c r="D359">
        <v>11</v>
      </c>
      <c r="E359">
        <v>1</v>
      </c>
      <c r="F359">
        <v>14.5</v>
      </c>
      <c r="G359">
        <v>14.45</v>
      </c>
      <c r="H359">
        <f t="shared" si="14"/>
        <v>5.0000000000000711E-2</v>
      </c>
    </row>
    <row r="360" spans="1:9" x14ac:dyDescent="0.3">
      <c r="A360" t="s">
        <v>15</v>
      </c>
      <c r="B360">
        <v>3</v>
      </c>
      <c r="C360">
        <v>2</v>
      </c>
      <c r="F360" s="1">
        <f>AVERAGE(F349:F359)</f>
        <v>15.431261603406588</v>
      </c>
      <c r="H360" s="1">
        <f>AVERAGE(H349:H359)</f>
        <v>0.26403087822629701</v>
      </c>
      <c r="I360">
        <f>H360/F360</f>
        <v>1.7110129101045753E-2</v>
      </c>
    </row>
    <row r="361" spans="1:9" x14ac:dyDescent="0.3">
      <c r="A361" t="s">
        <v>15</v>
      </c>
      <c r="B361">
        <v>3</v>
      </c>
      <c r="C361">
        <v>3</v>
      </c>
      <c r="D361">
        <v>1</v>
      </c>
      <c r="E361">
        <v>0</v>
      </c>
      <c r="F361">
        <v>14.470737724594301</v>
      </c>
      <c r="H361">
        <f>F361-G361</f>
        <v>14.470737724594301</v>
      </c>
    </row>
    <row r="362" spans="1:9" x14ac:dyDescent="0.3">
      <c r="A362" t="s">
        <v>15</v>
      </c>
      <c r="B362">
        <v>3</v>
      </c>
      <c r="C362">
        <v>3</v>
      </c>
      <c r="D362">
        <v>2</v>
      </c>
      <c r="E362">
        <v>0</v>
      </c>
      <c r="F362">
        <v>18.231211919851201</v>
      </c>
      <c r="G362">
        <v>5.8077357518067272</v>
      </c>
      <c r="H362">
        <f t="shared" ref="H362:H425" si="15">F362-G362</f>
        <v>12.423476168044473</v>
      </c>
    </row>
    <row r="363" spans="1:9" x14ac:dyDescent="0.3">
      <c r="A363" t="s">
        <v>15</v>
      </c>
      <c r="B363">
        <v>3</v>
      </c>
      <c r="C363">
        <v>3</v>
      </c>
      <c r="D363">
        <v>3</v>
      </c>
      <c r="E363">
        <v>0</v>
      </c>
      <c r="F363">
        <v>14.762137923663699</v>
      </c>
      <c r="G363">
        <v>5.2972682509568196</v>
      </c>
      <c r="H363">
        <f t="shared" si="15"/>
        <v>9.4648696727068788</v>
      </c>
    </row>
    <row r="364" spans="1:9" x14ac:dyDescent="0.3">
      <c r="A364" t="s">
        <v>15</v>
      </c>
      <c r="B364">
        <v>3</v>
      </c>
      <c r="C364">
        <v>3</v>
      </c>
      <c r="D364">
        <v>4</v>
      </c>
      <c r="E364">
        <v>0</v>
      </c>
      <c r="F364">
        <v>16.899309515784601</v>
      </c>
      <c r="H364">
        <f t="shared" si="15"/>
        <v>16.899309515784601</v>
      </c>
    </row>
    <row r="365" spans="1:9" x14ac:dyDescent="0.3">
      <c r="A365" t="s">
        <v>15</v>
      </c>
      <c r="B365">
        <v>3</v>
      </c>
      <c r="C365">
        <v>3</v>
      </c>
      <c r="D365">
        <v>5</v>
      </c>
      <c r="E365">
        <v>0</v>
      </c>
      <c r="F365">
        <v>13.9464560368347</v>
      </c>
      <c r="H365">
        <f t="shared" si="15"/>
        <v>13.9464560368347</v>
      </c>
    </row>
    <row r="366" spans="1:9" x14ac:dyDescent="0.3">
      <c r="A366" t="s">
        <v>15</v>
      </c>
      <c r="B366">
        <v>3</v>
      </c>
      <c r="C366">
        <v>3</v>
      </c>
      <c r="D366">
        <v>6</v>
      </c>
      <c r="E366">
        <v>0</v>
      </c>
      <c r="F366">
        <v>11.853652799070501</v>
      </c>
      <c r="H366">
        <f t="shared" si="15"/>
        <v>11.853652799070501</v>
      </c>
    </row>
    <row r="367" spans="1:9" x14ac:dyDescent="0.3">
      <c r="A367" t="s">
        <v>15</v>
      </c>
      <c r="B367">
        <v>3</v>
      </c>
      <c r="C367">
        <v>3</v>
      </c>
      <c r="D367">
        <v>7</v>
      </c>
      <c r="E367">
        <v>0</v>
      </c>
      <c r="F367">
        <v>14.5793800592963</v>
      </c>
      <c r="H367">
        <f t="shared" si="15"/>
        <v>14.5793800592963</v>
      </c>
    </row>
    <row r="368" spans="1:9" x14ac:dyDescent="0.3">
      <c r="A368" t="s">
        <v>15</v>
      </c>
      <c r="B368">
        <v>3</v>
      </c>
      <c r="C368">
        <v>3</v>
      </c>
      <c r="D368">
        <v>8</v>
      </c>
      <c r="E368">
        <v>0</v>
      </c>
      <c r="F368">
        <v>12.8102314062197</v>
      </c>
      <c r="G368">
        <v>4.7130885243577367</v>
      </c>
      <c r="H368">
        <f t="shared" si="15"/>
        <v>8.0971428818619628</v>
      </c>
    </row>
    <row r="369" spans="1:9" x14ac:dyDescent="0.3">
      <c r="A369" t="s">
        <v>15</v>
      </c>
      <c r="B369">
        <v>3</v>
      </c>
      <c r="C369">
        <v>3</v>
      </c>
      <c r="D369">
        <v>9</v>
      </c>
      <c r="E369">
        <v>0</v>
      </c>
      <c r="F369">
        <v>14.239928100875</v>
      </c>
      <c r="G369">
        <v>4.6355223924329643</v>
      </c>
      <c r="H369">
        <f t="shared" si="15"/>
        <v>9.6044057084420356</v>
      </c>
    </row>
    <row r="370" spans="1:9" x14ac:dyDescent="0.3">
      <c r="A370" t="s">
        <v>15</v>
      </c>
      <c r="B370">
        <v>3</v>
      </c>
      <c r="C370">
        <v>3</v>
      </c>
      <c r="D370">
        <v>10</v>
      </c>
      <c r="E370">
        <v>0</v>
      </c>
      <c r="F370">
        <v>12.3559481411187</v>
      </c>
      <c r="H370">
        <f t="shared" si="15"/>
        <v>12.3559481411187</v>
      </c>
    </row>
    <row r="371" spans="1:9" x14ac:dyDescent="0.3">
      <c r="A371" t="s">
        <v>15</v>
      </c>
      <c r="B371">
        <v>3</v>
      </c>
      <c r="C371">
        <v>3</v>
      </c>
      <c r="D371">
        <v>11</v>
      </c>
      <c r="E371">
        <v>0</v>
      </c>
      <c r="F371">
        <v>11.495628506343101</v>
      </c>
      <c r="G371">
        <v>9.3327557656244124</v>
      </c>
      <c r="H371">
        <f t="shared" si="15"/>
        <v>2.1628727407186883</v>
      </c>
    </row>
    <row r="372" spans="1:9" x14ac:dyDescent="0.3">
      <c r="A372" t="s">
        <v>15</v>
      </c>
      <c r="B372">
        <v>3</v>
      </c>
      <c r="C372">
        <v>3</v>
      </c>
      <c r="F372" s="1">
        <f>AVERAGE(F361:F371)</f>
        <v>14.149511103059256</v>
      </c>
      <c r="H372" s="1">
        <f>AVERAGE(H361:H371)</f>
        <v>11.441659222588468</v>
      </c>
      <c r="I372">
        <f>H372/F372</f>
        <v>0.80862576376329176</v>
      </c>
    </row>
    <row r="373" spans="1:9" x14ac:dyDescent="0.3">
      <c r="A373" t="s">
        <v>15</v>
      </c>
      <c r="B373">
        <v>3</v>
      </c>
      <c r="C373">
        <v>3</v>
      </c>
      <c r="D373">
        <v>1</v>
      </c>
      <c r="E373">
        <v>1E-3</v>
      </c>
      <c r="F373">
        <v>18.983000000000001</v>
      </c>
      <c r="G373">
        <v>7.044117174489573</v>
      </c>
      <c r="H373">
        <f t="shared" si="15"/>
        <v>11.938882825510428</v>
      </c>
    </row>
    <row r="374" spans="1:9" x14ac:dyDescent="0.3">
      <c r="A374" t="s">
        <v>15</v>
      </c>
      <c r="B374">
        <v>3</v>
      </c>
      <c r="C374">
        <v>3</v>
      </c>
      <c r="D374">
        <v>2</v>
      </c>
      <c r="E374">
        <v>1E-3</v>
      </c>
      <c r="F374">
        <v>17.507999999999999</v>
      </c>
      <c r="G374">
        <v>4.4002709863450047</v>
      </c>
      <c r="H374">
        <f t="shared" si="15"/>
        <v>13.107729013654994</v>
      </c>
    </row>
    <row r="375" spans="1:9" x14ac:dyDescent="0.3">
      <c r="A375" t="s">
        <v>15</v>
      </c>
      <c r="B375">
        <v>3</v>
      </c>
      <c r="C375">
        <v>3</v>
      </c>
      <c r="D375">
        <v>3</v>
      </c>
      <c r="E375">
        <v>1E-3</v>
      </c>
      <c r="F375">
        <v>18.003</v>
      </c>
      <c r="G375">
        <v>5.0053030634219704</v>
      </c>
      <c r="H375">
        <f t="shared" si="15"/>
        <v>12.997696936578031</v>
      </c>
    </row>
    <row r="376" spans="1:9" x14ac:dyDescent="0.3">
      <c r="A376" t="s">
        <v>15</v>
      </c>
      <c r="B376">
        <v>3</v>
      </c>
      <c r="C376">
        <v>3</v>
      </c>
      <c r="D376">
        <v>4</v>
      </c>
      <c r="E376">
        <v>1E-3</v>
      </c>
      <c r="F376">
        <v>19.652000000000001</v>
      </c>
      <c r="G376">
        <v>11.569075098393727</v>
      </c>
      <c r="H376">
        <f t="shared" si="15"/>
        <v>8.0829249016062743</v>
      </c>
    </row>
    <row r="377" spans="1:9" x14ac:dyDescent="0.3">
      <c r="A377" t="s">
        <v>15</v>
      </c>
      <c r="B377">
        <v>3</v>
      </c>
      <c r="C377">
        <v>3</v>
      </c>
      <c r="D377">
        <v>5</v>
      </c>
      <c r="E377">
        <v>1E-3</v>
      </c>
      <c r="F377">
        <v>12.3504054429809</v>
      </c>
      <c r="G377">
        <v>9.6269276816849203</v>
      </c>
      <c r="H377">
        <f t="shared" si="15"/>
        <v>2.72347776129598</v>
      </c>
    </row>
    <row r="378" spans="1:9" x14ac:dyDescent="0.3">
      <c r="A378" t="s">
        <v>15</v>
      </c>
      <c r="B378">
        <v>3</v>
      </c>
      <c r="C378">
        <v>3</v>
      </c>
      <c r="D378">
        <v>6</v>
      </c>
      <c r="E378">
        <v>1E-3</v>
      </c>
      <c r="F378">
        <v>20.3671748241022</v>
      </c>
      <c r="H378">
        <f t="shared" si="15"/>
        <v>20.3671748241022</v>
      </c>
    </row>
    <row r="379" spans="1:9" x14ac:dyDescent="0.3">
      <c r="A379" t="s">
        <v>15</v>
      </c>
      <c r="B379">
        <v>3</v>
      </c>
      <c r="C379">
        <v>3</v>
      </c>
      <c r="D379">
        <v>7</v>
      </c>
      <c r="E379">
        <v>1E-3</v>
      </c>
      <c r="F379">
        <v>15.5336269165822</v>
      </c>
      <c r="G379">
        <v>4.08292691719166</v>
      </c>
      <c r="H379">
        <f t="shared" si="15"/>
        <v>11.45069999939054</v>
      </c>
    </row>
    <row r="380" spans="1:9" x14ac:dyDescent="0.3">
      <c r="A380" t="s">
        <v>15</v>
      </c>
      <c r="B380">
        <v>3</v>
      </c>
      <c r="C380">
        <v>3</v>
      </c>
      <c r="D380">
        <v>8</v>
      </c>
      <c r="E380">
        <v>1E-3</v>
      </c>
      <c r="F380">
        <v>19.0289925658561</v>
      </c>
      <c r="G380">
        <v>4.2984687848115728</v>
      </c>
      <c r="H380">
        <f t="shared" si="15"/>
        <v>14.730523781044528</v>
      </c>
    </row>
    <row r="381" spans="1:9" x14ac:dyDescent="0.3">
      <c r="A381" t="s">
        <v>15</v>
      </c>
      <c r="B381">
        <v>3</v>
      </c>
      <c r="C381">
        <v>3</v>
      </c>
      <c r="D381">
        <v>9</v>
      </c>
      <c r="E381">
        <v>1E-3</v>
      </c>
      <c r="F381">
        <v>18.494810166107801</v>
      </c>
      <c r="G381">
        <v>7.56515581401682</v>
      </c>
      <c r="H381">
        <f t="shared" si="15"/>
        <v>10.929654352090981</v>
      </c>
    </row>
    <row r="382" spans="1:9" x14ac:dyDescent="0.3">
      <c r="A382" t="s">
        <v>15</v>
      </c>
      <c r="B382">
        <v>3</v>
      </c>
      <c r="C382">
        <v>3</v>
      </c>
      <c r="D382">
        <v>10</v>
      </c>
      <c r="E382">
        <v>1E-3</v>
      </c>
      <c r="F382">
        <v>21.419036126292099</v>
      </c>
      <c r="G382">
        <v>4.56113439302261</v>
      </c>
      <c r="H382">
        <f t="shared" si="15"/>
        <v>16.85790173326949</v>
      </c>
    </row>
    <row r="383" spans="1:9" x14ac:dyDescent="0.3">
      <c r="A383" t="s">
        <v>15</v>
      </c>
      <c r="B383">
        <v>3</v>
      </c>
      <c r="C383">
        <v>3</v>
      </c>
      <c r="D383">
        <v>11</v>
      </c>
      <c r="E383">
        <v>1E-3</v>
      </c>
      <c r="F383">
        <v>14.197420805758499</v>
      </c>
      <c r="G383">
        <v>3.85041860183772</v>
      </c>
      <c r="H383">
        <f t="shared" si="15"/>
        <v>10.347002203920779</v>
      </c>
    </row>
    <row r="384" spans="1:9" x14ac:dyDescent="0.3">
      <c r="A384" t="s">
        <v>15</v>
      </c>
      <c r="B384">
        <v>3</v>
      </c>
      <c r="C384">
        <v>3</v>
      </c>
      <c r="F384" s="1">
        <f>AVERAGE(F373:F383)</f>
        <v>17.776133349789074</v>
      </c>
      <c r="H384" s="1">
        <f>AVERAGE(H373:H383)</f>
        <v>12.139424393860383</v>
      </c>
      <c r="I384">
        <f>H384/F384</f>
        <v>0.68290579030812826</v>
      </c>
    </row>
    <row r="385" spans="1:9" x14ac:dyDescent="0.3">
      <c r="A385" t="s">
        <v>15</v>
      </c>
      <c r="B385">
        <v>3</v>
      </c>
      <c r="C385">
        <v>3</v>
      </c>
      <c r="D385">
        <v>1</v>
      </c>
      <c r="E385">
        <v>0.1</v>
      </c>
      <c r="F385">
        <v>18.669602217651899</v>
      </c>
      <c r="G385">
        <v>15.5</v>
      </c>
      <c r="H385">
        <f t="shared" si="15"/>
        <v>3.1696022176518994</v>
      </c>
    </row>
    <row r="386" spans="1:9" x14ac:dyDescent="0.3">
      <c r="A386" t="s">
        <v>15</v>
      </c>
      <c r="B386">
        <v>3</v>
      </c>
      <c r="C386">
        <v>3</v>
      </c>
      <c r="D386">
        <v>2</v>
      </c>
      <c r="E386">
        <v>0.1</v>
      </c>
      <c r="F386">
        <v>14.283610345306601</v>
      </c>
      <c r="G386">
        <v>10.2521156440589</v>
      </c>
      <c r="H386">
        <f t="shared" si="15"/>
        <v>4.0314947012477003</v>
      </c>
    </row>
    <row r="387" spans="1:9" x14ac:dyDescent="0.3">
      <c r="A387" t="s">
        <v>15</v>
      </c>
      <c r="B387">
        <v>3</v>
      </c>
      <c r="C387">
        <v>3</v>
      </c>
      <c r="D387">
        <v>3</v>
      </c>
      <c r="E387">
        <v>0.1</v>
      </c>
      <c r="F387">
        <v>19.536971595858699</v>
      </c>
      <c r="G387">
        <v>15.8503511900556</v>
      </c>
      <c r="H387">
        <f t="shared" si="15"/>
        <v>3.6866204058030991</v>
      </c>
    </row>
    <row r="388" spans="1:9" x14ac:dyDescent="0.3">
      <c r="A388" t="s">
        <v>15</v>
      </c>
      <c r="B388">
        <v>3</v>
      </c>
      <c r="C388">
        <v>3</v>
      </c>
      <c r="D388">
        <v>4</v>
      </c>
      <c r="E388">
        <v>0.1</v>
      </c>
      <c r="F388">
        <v>12.499568439825699</v>
      </c>
      <c r="G388">
        <v>9.8269336026812013</v>
      </c>
      <c r="H388">
        <f t="shared" si="15"/>
        <v>2.6726348371444981</v>
      </c>
    </row>
    <row r="389" spans="1:9" x14ac:dyDescent="0.3">
      <c r="A389" t="s">
        <v>15</v>
      </c>
      <c r="B389">
        <v>3</v>
      </c>
      <c r="C389">
        <v>3</v>
      </c>
      <c r="D389">
        <v>5</v>
      </c>
      <c r="E389">
        <v>0.1</v>
      </c>
      <c r="F389">
        <v>14.160640288569001</v>
      </c>
      <c r="G389">
        <v>6.3852283569957304</v>
      </c>
      <c r="H389">
        <f t="shared" si="15"/>
        <v>7.7754119315732702</v>
      </c>
    </row>
    <row r="390" spans="1:9" x14ac:dyDescent="0.3">
      <c r="A390" t="s">
        <v>15</v>
      </c>
      <c r="B390">
        <v>3</v>
      </c>
      <c r="C390">
        <v>3</v>
      </c>
      <c r="D390">
        <v>6</v>
      </c>
      <c r="E390">
        <v>0.1</v>
      </c>
      <c r="F390">
        <v>18.837538811269901</v>
      </c>
      <c r="G390">
        <v>14.720378009207</v>
      </c>
      <c r="H390">
        <f t="shared" si="15"/>
        <v>4.1171608020629016</v>
      </c>
    </row>
    <row r="391" spans="1:9" x14ac:dyDescent="0.3">
      <c r="A391" t="s">
        <v>15</v>
      </c>
      <c r="B391">
        <v>3</v>
      </c>
      <c r="C391">
        <v>3</v>
      </c>
      <c r="D391">
        <v>7</v>
      </c>
      <c r="E391">
        <v>0.1</v>
      </c>
      <c r="F391">
        <v>13.4944269302976</v>
      </c>
      <c r="G391">
        <v>8.6902780015325973</v>
      </c>
      <c r="H391">
        <f t="shared" si="15"/>
        <v>4.8041489287650023</v>
      </c>
    </row>
    <row r="392" spans="1:9" x14ac:dyDescent="0.3">
      <c r="A392" t="s">
        <v>15</v>
      </c>
      <c r="B392">
        <v>3</v>
      </c>
      <c r="C392">
        <v>3</v>
      </c>
      <c r="D392">
        <v>8</v>
      </c>
      <c r="E392">
        <v>0.1</v>
      </c>
      <c r="F392">
        <v>18.912956195726299</v>
      </c>
      <c r="G392">
        <v>15.7</v>
      </c>
      <c r="H392">
        <f t="shared" si="15"/>
        <v>3.2129561957262993</v>
      </c>
    </row>
    <row r="393" spans="1:9" x14ac:dyDescent="0.3">
      <c r="A393" t="s">
        <v>15</v>
      </c>
      <c r="B393">
        <v>3</v>
      </c>
      <c r="C393">
        <v>3</v>
      </c>
      <c r="D393">
        <v>9</v>
      </c>
      <c r="E393">
        <v>0.1</v>
      </c>
      <c r="F393">
        <v>18.702927743076899</v>
      </c>
      <c r="G393">
        <v>12.888119354967898</v>
      </c>
      <c r="H393">
        <f t="shared" si="15"/>
        <v>5.8148083881090002</v>
      </c>
    </row>
    <row r="394" spans="1:9" x14ac:dyDescent="0.3">
      <c r="A394" t="s">
        <v>15</v>
      </c>
      <c r="B394">
        <v>3</v>
      </c>
      <c r="C394">
        <v>3</v>
      </c>
      <c r="D394">
        <v>10</v>
      </c>
      <c r="E394">
        <v>0.1</v>
      </c>
      <c r="F394">
        <v>24.587035559705299</v>
      </c>
      <c r="G394">
        <v>20</v>
      </c>
      <c r="H394">
        <f t="shared" si="15"/>
        <v>4.5870355597052992</v>
      </c>
    </row>
    <row r="395" spans="1:9" x14ac:dyDescent="0.3">
      <c r="A395" t="s">
        <v>15</v>
      </c>
      <c r="B395">
        <v>3</v>
      </c>
      <c r="C395">
        <v>3</v>
      </c>
      <c r="D395">
        <v>11</v>
      </c>
      <c r="E395">
        <v>0.1</v>
      </c>
      <c r="F395">
        <v>13.5971718218543</v>
      </c>
      <c r="G395">
        <v>12.593963585277972</v>
      </c>
      <c r="H395">
        <f t="shared" si="15"/>
        <v>1.0032082365763273</v>
      </c>
    </row>
    <row r="396" spans="1:9" x14ac:dyDescent="0.3">
      <c r="A396" t="s">
        <v>15</v>
      </c>
      <c r="B396">
        <v>3</v>
      </c>
      <c r="C396">
        <v>3</v>
      </c>
      <c r="F396" s="1">
        <f>AVERAGE(F385:F395)</f>
        <v>17.025677268103834</v>
      </c>
      <c r="H396" s="1">
        <f>AVERAGE(H385:H395)</f>
        <v>4.0795529276695728</v>
      </c>
      <c r="I396">
        <f>H396/F396</f>
        <v>0.23961178538913516</v>
      </c>
    </row>
    <row r="397" spans="1:9" x14ac:dyDescent="0.3">
      <c r="A397" t="s">
        <v>15</v>
      </c>
      <c r="B397">
        <v>3</v>
      </c>
      <c r="C397">
        <v>3</v>
      </c>
      <c r="D397">
        <v>1</v>
      </c>
      <c r="E397">
        <v>0.316</v>
      </c>
      <c r="F397">
        <v>14.795879559082101</v>
      </c>
      <c r="G397">
        <v>14</v>
      </c>
      <c r="H397">
        <f t="shared" si="15"/>
        <v>0.79587955908210084</v>
      </c>
    </row>
    <row r="398" spans="1:9" x14ac:dyDescent="0.3">
      <c r="A398" t="s">
        <v>15</v>
      </c>
      <c r="B398">
        <v>3</v>
      </c>
      <c r="C398">
        <v>3</v>
      </c>
      <c r="D398">
        <v>2</v>
      </c>
      <c r="E398">
        <v>0.316</v>
      </c>
      <c r="F398">
        <v>16.807785322821399</v>
      </c>
      <c r="G398">
        <v>15.302678491638099</v>
      </c>
      <c r="H398">
        <f t="shared" si="15"/>
        <v>1.5051068311832996</v>
      </c>
    </row>
    <row r="399" spans="1:9" x14ac:dyDescent="0.3">
      <c r="A399" t="s">
        <v>15</v>
      </c>
      <c r="B399">
        <v>3</v>
      </c>
      <c r="C399">
        <v>3</v>
      </c>
      <c r="D399">
        <v>3</v>
      </c>
      <c r="E399">
        <v>0.316</v>
      </c>
      <c r="F399">
        <v>14.5561838345577</v>
      </c>
      <c r="G399">
        <v>14.5561838345577</v>
      </c>
      <c r="H399">
        <f t="shared" si="15"/>
        <v>0</v>
      </c>
    </row>
    <row r="400" spans="1:9" x14ac:dyDescent="0.3">
      <c r="A400" t="s">
        <v>15</v>
      </c>
      <c r="B400">
        <v>3</v>
      </c>
      <c r="C400">
        <v>3</v>
      </c>
      <c r="D400">
        <v>4</v>
      </c>
      <c r="E400">
        <v>0.316</v>
      </c>
      <c r="F400">
        <v>15.265942406634</v>
      </c>
      <c r="G400">
        <v>15.25</v>
      </c>
      <c r="H400">
        <f t="shared" si="15"/>
        <v>1.594240663400015E-2</v>
      </c>
    </row>
    <row r="401" spans="1:9" x14ac:dyDescent="0.3">
      <c r="A401" t="s">
        <v>15</v>
      </c>
      <c r="B401">
        <v>3</v>
      </c>
      <c r="C401">
        <v>3</v>
      </c>
      <c r="D401">
        <v>5</v>
      </c>
      <c r="E401">
        <v>0.316</v>
      </c>
      <c r="F401">
        <v>16.047067363511399</v>
      </c>
      <c r="G401">
        <v>15.952946302907099</v>
      </c>
      <c r="H401">
        <f t="shared" si="15"/>
        <v>9.41210606042997E-2</v>
      </c>
    </row>
    <row r="402" spans="1:9" x14ac:dyDescent="0.3">
      <c r="A402" t="s">
        <v>15</v>
      </c>
      <c r="B402">
        <v>3</v>
      </c>
      <c r="C402">
        <v>3</v>
      </c>
      <c r="D402">
        <v>6</v>
      </c>
      <c r="E402">
        <v>0.316</v>
      </c>
      <c r="F402">
        <v>17.669410323743499</v>
      </c>
      <c r="G402">
        <v>16.097226380036798</v>
      </c>
      <c r="H402">
        <f t="shared" si="15"/>
        <v>1.5721839437067011</v>
      </c>
    </row>
    <row r="403" spans="1:9" x14ac:dyDescent="0.3">
      <c r="A403" t="s">
        <v>15</v>
      </c>
      <c r="B403">
        <v>3</v>
      </c>
      <c r="C403">
        <v>3</v>
      </c>
      <c r="D403">
        <v>7</v>
      </c>
      <c r="E403">
        <v>0.316</v>
      </c>
      <c r="F403">
        <v>17.189155087415301</v>
      </c>
      <c r="G403">
        <v>15.761340728995499</v>
      </c>
      <c r="H403">
        <f t="shared" si="15"/>
        <v>1.427814358419802</v>
      </c>
    </row>
    <row r="404" spans="1:9" x14ac:dyDescent="0.3">
      <c r="A404" t="s">
        <v>15</v>
      </c>
      <c r="B404">
        <v>3</v>
      </c>
      <c r="C404">
        <v>3</v>
      </c>
      <c r="D404">
        <v>8</v>
      </c>
      <c r="E404">
        <v>0.316</v>
      </c>
      <c r="F404">
        <v>14.4070249671264</v>
      </c>
      <c r="G404">
        <v>6.8024936539093304</v>
      </c>
      <c r="H404">
        <f t="shared" si="15"/>
        <v>7.6045313132170698</v>
      </c>
    </row>
    <row r="405" spans="1:9" x14ac:dyDescent="0.3">
      <c r="A405" t="s">
        <v>15</v>
      </c>
      <c r="B405">
        <v>3</v>
      </c>
      <c r="C405">
        <v>3</v>
      </c>
      <c r="D405">
        <v>9</v>
      </c>
      <c r="E405">
        <v>0.316</v>
      </c>
      <c r="F405">
        <v>13.225596629884601</v>
      </c>
      <c r="G405">
        <v>12.643578618041101</v>
      </c>
      <c r="H405">
        <f t="shared" si="15"/>
        <v>0.5820180118435001</v>
      </c>
    </row>
    <row r="406" spans="1:9" x14ac:dyDescent="0.3">
      <c r="A406" t="s">
        <v>15</v>
      </c>
      <c r="B406">
        <v>3</v>
      </c>
      <c r="C406">
        <v>3</v>
      </c>
      <c r="D406">
        <v>10</v>
      </c>
      <c r="E406">
        <v>0.316</v>
      </c>
      <c r="F406">
        <v>17.6906652319031</v>
      </c>
      <c r="G406">
        <v>17.685655925376899</v>
      </c>
      <c r="H406">
        <f t="shared" si="15"/>
        <v>5.0093065262011294E-3</v>
      </c>
    </row>
    <row r="407" spans="1:9" x14ac:dyDescent="0.3">
      <c r="A407" t="s">
        <v>15</v>
      </c>
      <c r="B407">
        <v>3</v>
      </c>
      <c r="C407">
        <v>3</v>
      </c>
      <c r="D407">
        <v>11</v>
      </c>
      <c r="E407">
        <v>0.316</v>
      </c>
      <c r="F407">
        <v>21.060693315989798</v>
      </c>
      <c r="G407">
        <v>18.325479721796789</v>
      </c>
      <c r="H407">
        <f t="shared" si="15"/>
        <v>2.7352135941930094</v>
      </c>
    </row>
    <row r="408" spans="1:9" x14ac:dyDescent="0.3">
      <c r="A408" t="s">
        <v>15</v>
      </c>
      <c r="B408">
        <v>3</v>
      </c>
      <c r="C408">
        <v>3</v>
      </c>
      <c r="F408" s="1">
        <f>AVERAGE(F397:F407)</f>
        <v>16.246854912969937</v>
      </c>
      <c r="H408" s="1">
        <f>AVERAGE(H397:H407)</f>
        <v>1.4852563986736349</v>
      </c>
      <c r="I408">
        <f>H408/F408</f>
        <v>9.1418087170086565E-2</v>
      </c>
    </row>
    <row r="409" spans="1:9" x14ac:dyDescent="0.3">
      <c r="A409" t="s">
        <v>15</v>
      </c>
      <c r="B409">
        <v>3</v>
      </c>
      <c r="C409">
        <v>3</v>
      </c>
      <c r="D409">
        <v>1</v>
      </c>
      <c r="E409">
        <v>1</v>
      </c>
      <c r="F409">
        <v>21.622068145863299</v>
      </c>
      <c r="G409">
        <v>21.622068145863299</v>
      </c>
      <c r="H409">
        <f t="shared" si="15"/>
        <v>0</v>
      </c>
    </row>
    <row r="410" spans="1:9" x14ac:dyDescent="0.3">
      <c r="A410" t="s">
        <v>15</v>
      </c>
      <c r="B410">
        <v>3</v>
      </c>
      <c r="C410">
        <v>3</v>
      </c>
      <c r="D410">
        <v>2</v>
      </c>
      <c r="E410">
        <v>1</v>
      </c>
      <c r="F410">
        <v>16.763552792248301</v>
      </c>
      <c r="G410">
        <v>16.2</v>
      </c>
      <c r="H410">
        <f t="shared" si="15"/>
        <v>0.56355279224830213</v>
      </c>
    </row>
    <row r="411" spans="1:9" x14ac:dyDescent="0.3">
      <c r="A411" t="s">
        <v>15</v>
      </c>
      <c r="B411">
        <v>3</v>
      </c>
      <c r="C411">
        <v>3</v>
      </c>
      <c r="D411">
        <v>3</v>
      </c>
      <c r="E411">
        <v>1</v>
      </c>
      <c r="F411">
        <v>13.523064330750101</v>
      </c>
      <c r="G411">
        <v>13</v>
      </c>
      <c r="H411">
        <f t="shared" si="15"/>
        <v>0.52306433075010084</v>
      </c>
    </row>
    <row r="412" spans="1:9" x14ac:dyDescent="0.3">
      <c r="A412" t="s">
        <v>15</v>
      </c>
      <c r="B412">
        <v>3</v>
      </c>
      <c r="C412">
        <v>3</v>
      </c>
      <c r="D412">
        <v>4</v>
      </c>
      <c r="E412">
        <v>1</v>
      </c>
      <c r="F412">
        <v>14.4494616580075</v>
      </c>
      <c r="G412">
        <v>14.249461658007499</v>
      </c>
      <c r="H412">
        <f t="shared" si="15"/>
        <v>0.20000000000000107</v>
      </c>
    </row>
    <row r="413" spans="1:9" x14ac:dyDescent="0.3">
      <c r="A413" t="s">
        <v>15</v>
      </c>
      <c r="B413">
        <v>3</v>
      </c>
      <c r="C413">
        <v>3</v>
      </c>
      <c r="D413">
        <v>5</v>
      </c>
      <c r="E413">
        <v>1</v>
      </c>
      <c r="F413">
        <v>13.4170244620635</v>
      </c>
      <c r="G413">
        <v>13.1</v>
      </c>
      <c r="H413">
        <f t="shared" si="15"/>
        <v>0.31702446206350032</v>
      </c>
    </row>
    <row r="414" spans="1:9" x14ac:dyDescent="0.3">
      <c r="A414" t="s">
        <v>15</v>
      </c>
      <c r="B414">
        <v>3</v>
      </c>
      <c r="C414">
        <v>3</v>
      </c>
      <c r="D414">
        <v>6</v>
      </c>
      <c r="E414">
        <v>1</v>
      </c>
      <c r="F414">
        <v>15.565254257460399</v>
      </c>
      <c r="G414">
        <v>14.110457369989</v>
      </c>
      <c r="H414">
        <f t="shared" si="15"/>
        <v>1.4547968874713995</v>
      </c>
    </row>
    <row r="415" spans="1:9" x14ac:dyDescent="0.3">
      <c r="A415" t="s">
        <v>15</v>
      </c>
      <c r="B415">
        <v>3</v>
      </c>
      <c r="C415">
        <v>3</v>
      </c>
      <c r="D415">
        <v>7</v>
      </c>
      <c r="E415">
        <v>1</v>
      </c>
      <c r="F415">
        <v>14.7756827541787</v>
      </c>
      <c r="G415">
        <v>14</v>
      </c>
      <c r="H415">
        <f t="shared" si="15"/>
        <v>0.7756827541786997</v>
      </c>
    </row>
    <row r="416" spans="1:9" x14ac:dyDescent="0.3">
      <c r="A416" t="s">
        <v>15</v>
      </c>
      <c r="B416">
        <v>3</v>
      </c>
      <c r="C416">
        <v>3</v>
      </c>
      <c r="D416">
        <v>8</v>
      </c>
      <c r="E416">
        <v>1</v>
      </c>
      <c r="F416">
        <v>12.6147835001312</v>
      </c>
      <c r="G416">
        <v>12.5</v>
      </c>
      <c r="H416">
        <f t="shared" si="15"/>
        <v>0.11478350013119965</v>
      </c>
    </row>
    <row r="417" spans="1:9" x14ac:dyDescent="0.3">
      <c r="A417" t="s">
        <v>15</v>
      </c>
      <c r="B417">
        <v>3</v>
      </c>
      <c r="C417">
        <v>3</v>
      </c>
      <c r="D417">
        <v>9</v>
      </c>
      <c r="E417">
        <v>1</v>
      </c>
      <c r="F417">
        <v>19.0277741594901</v>
      </c>
      <c r="G417">
        <v>18.954999999999998</v>
      </c>
      <c r="H417">
        <f t="shared" si="15"/>
        <v>7.2774159490101908E-2</v>
      </c>
    </row>
    <row r="418" spans="1:9" x14ac:dyDescent="0.3">
      <c r="A418" t="s">
        <v>15</v>
      </c>
      <c r="B418">
        <v>3</v>
      </c>
      <c r="C418">
        <v>3</v>
      </c>
      <c r="D418">
        <v>10</v>
      </c>
      <c r="E418">
        <v>1</v>
      </c>
      <c r="F418">
        <v>13.606413115734</v>
      </c>
      <c r="G418">
        <v>13.45</v>
      </c>
      <c r="H418">
        <f t="shared" si="15"/>
        <v>0.15641311573400074</v>
      </c>
    </row>
    <row r="419" spans="1:9" x14ac:dyDescent="0.3">
      <c r="A419" t="s">
        <v>15</v>
      </c>
      <c r="B419">
        <v>3</v>
      </c>
      <c r="C419">
        <v>3</v>
      </c>
      <c r="D419">
        <v>11</v>
      </c>
      <c r="E419">
        <v>1</v>
      </c>
      <c r="F419">
        <v>13.028436319526801</v>
      </c>
      <c r="G419">
        <v>12.99</v>
      </c>
      <c r="H419">
        <f t="shared" si="15"/>
        <v>3.8436319526800489E-2</v>
      </c>
    </row>
    <row r="420" spans="1:9" x14ac:dyDescent="0.3">
      <c r="A420" t="s">
        <v>15</v>
      </c>
      <c r="B420">
        <v>3</v>
      </c>
      <c r="C420">
        <v>3</v>
      </c>
      <c r="F420" s="1">
        <f>AVERAGE(F409:F419)</f>
        <v>15.308501408677627</v>
      </c>
      <c r="H420" s="1">
        <f>AVERAGE(H409:H419)</f>
        <v>0.38332075650855513</v>
      </c>
      <c r="I420">
        <f>H420/F420</f>
        <v>2.5039730949188124E-2</v>
      </c>
    </row>
    <row r="421" spans="1:9" x14ac:dyDescent="0.3">
      <c r="A421" t="s">
        <v>15</v>
      </c>
      <c r="B421">
        <v>3</v>
      </c>
      <c r="C421">
        <v>3</v>
      </c>
      <c r="D421">
        <v>1</v>
      </c>
      <c r="E421">
        <v>3.16</v>
      </c>
      <c r="F421">
        <v>15.044062934538299</v>
      </c>
      <c r="G421">
        <v>15</v>
      </c>
      <c r="H421">
        <f t="shared" si="15"/>
        <v>4.4062934538299459E-2</v>
      </c>
    </row>
    <row r="422" spans="1:9" x14ac:dyDescent="0.3">
      <c r="A422" t="s">
        <v>15</v>
      </c>
      <c r="B422">
        <v>3</v>
      </c>
      <c r="C422">
        <v>3</v>
      </c>
      <c r="D422">
        <v>2</v>
      </c>
      <c r="E422">
        <v>3.16</v>
      </c>
      <c r="F422">
        <v>13.381780762058099</v>
      </c>
      <c r="G422">
        <v>13.323764703894099</v>
      </c>
      <c r="H422">
        <f t="shared" si="15"/>
        <v>5.8016058164000128E-2</v>
      </c>
    </row>
    <row r="423" spans="1:9" x14ac:dyDescent="0.3">
      <c r="A423" t="s">
        <v>15</v>
      </c>
      <c r="B423">
        <v>3</v>
      </c>
      <c r="C423">
        <v>3</v>
      </c>
      <c r="D423">
        <v>3</v>
      </c>
      <c r="E423">
        <v>3.16</v>
      </c>
      <c r="F423">
        <v>19.784375667482401</v>
      </c>
      <c r="G423">
        <v>19.200224147128999</v>
      </c>
      <c r="H423">
        <f t="shared" si="15"/>
        <v>0.58415152035340157</v>
      </c>
    </row>
    <row r="424" spans="1:9" x14ac:dyDescent="0.3">
      <c r="A424" t="s">
        <v>15</v>
      </c>
      <c r="B424">
        <v>3</v>
      </c>
      <c r="C424">
        <v>3</v>
      </c>
      <c r="D424">
        <v>4</v>
      </c>
      <c r="E424">
        <v>3.16</v>
      </c>
      <c r="F424">
        <v>18.485230791767201</v>
      </c>
      <c r="G424">
        <v>18.45</v>
      </c>
      <c r="H424">
        <f t="shared" si="15"/>
        <v>3.5230791767201453E-2</v>
      </c>
    </row>
    <row r="425" spans="1:9" x14ac:dyDescent="0.3">
      <c r="A425" t="s">
        <v>15</v>
      </c>
      <c r="B425">
        <v>3</v>
      </c>
      <c r="C425">
        <v>3</v>
      </c>
      <c r="D425">
        <v>5</v>
      </c>
      <c r="E425">
        <v>3.16</v>
      </c>
      <c r="F425">
        <v>16.978636939890698</v>
      </c>
      <c r="G425">
        <v>16.497017798382402</v>
      </c>
      <c r="H425">
        <f t="shared" si="15"/>
        <v>0.48161914150829688</v>
      </c>
    </row>
    <row r="426" spans="1:9" x14ac:dyDescent="0.3">
      <c r="A426" t="s">
        <v>15</v>
      </c>
      <c r="B426">
        <v>3</v>
      </c>
      <c r="C426">
        <v>3</v>
      </c>
      <c r="D426">
        <v>6</v>
      </c>
      <c r="E426">
        <v>3.16</v>
      </c>
      <c r="F426">
        <v>13.8914148129466</v>
      </c>
      <c r="G426">
        <v>13.85</v>
      </c>
      <c r="H426">
        <f t="shared" ref="H426:H489" si="16">F426-G426</f>
        <v>4.1414812946600321E-2</v>
      </c>
    </row>
    <row r="427" spans="1:9" x14ac:dyDescent="0.3">
      <c r="A427" t="s">
        <v>15</v>
      </c>
      <c r="B427">
        <v>3</v>
      </c>
      <c r="C427">
        <v>3</v>
      </c>
      <c r="D427">
        <v>7</v>
      </c>
      <c r="E427">
        <v>3.16</v>
      </c>
      <c r="F427">
        <v>17.161689903320699</v>
      </c>
      <c r="G427">
        <v>16.689187190538</v>
      </c>
      <c r="H427">
        <f t="shared" si="16"/>
        <v>0.47250271278269906</v>
      </c>
    </row>
    <row r="428" spans="1:9" x14ac:dyDescent="0.3">
      <c r="A428" t="s">
        <v>15</v>
      </c>
      <c r="B428">
        <v>3</v>
      </c>
      <c r="C428">
        <v>3</v>
      </c>
      <c r="D428">
        <v>8</v>
      </c>
      <c r="E428">
        <v>3.16</v>
      </c>
      <c r="F428">
        <v>19.0184571290458</v>
      </c>
      <c r="G428">
        <v>19.008457129045802</v>
      </c>
      <c r="H428">
        <f t="shared" si="16"/>
        <v>9.9999999999980105E-3</v>
      </c>
    </row>
    <row r="429" spans="1:9" x14ac:dyDescent="0.3">
      <c r="A429" t="s">
        <v>15</v>
      </c>
      <c r="B429">
        <v>3</v>
      </c>
      <c r="C429">
        <v>3</v>
      </c>
      <c r="D429">
        <v>9</v>
      </c>
      <c r="E429">
        <v>3.16</v>
      </c>
      <c r="F429">
        <v>14.360969298378</v>
      </c>
      <c r="G429">
        <v>14.3</v>
      </c>
      <c r="H429">
        <f t="shared" si="16"/>
        <v>6.0969298377999692E-2</v>
      </c>
    </row>
    <row r="430" spans="1:9" x14ac:dyDescent="0.3">
      <c r="A430" t="s">
        <v>15</v>
      </c>
      <c r="B430">
        <v>3</v>
      </c>
      <c r="C430">
        <v>3</v>
      </c>
      <c r="D430">
        <v>10</v>
      </c>
      <c r="E430">
        <v>3.16</v>
      </c>
      <c r="F430">
        <v>16.477166506941401</v>
      </c>
      <c r="G430">
        <v>16.4388370236057</v>
      </c>
      <c r="H430">
        <f t="shared" si="16"/>
        <v>3.8329483335701298E-2</v>
      </c>
    </row>
    <row r="431" spans="1:9" x14ac:dyDescent="0.3">
      <c r="A431" t="s">
        <v>15</v>
      </c>
      <c r="B431">
        <v>3</v>
      </c>
      <c r="C431">
        <v>3</v>
      </c>
      <c r="D431">
        <v>11</v>
      </c>
      <c r="E431">
        <v>3.16</v>
      </c>
      <c r="F431">
        <v>19.644359327435101</v>
      </c>
      <c r="G431">
        <v>19.600000000000001</v>
      </c>
      <c r="H431">
        <f t="shared" si="16"/>
        <v>4.4359327435099516E-2</v>
      </c>
    </row>
    <row r="432" spans="1:9" x14ac:dyDescent="0.3">
      <c r="A432" t="s">
        <v>15</v>
      </c>
      <c r="B432">
        <v>3</v>
      </c>
      <c r="C432">
        <v>3</v>
      </c>
      <c r="F432" s="1">
        <f>AVERAGE(F421:F431)</f>
        <v>16.748013097618571</v>
      </c>
      <c r="H432" s="1">
        <f>AVERAGE(H421:H431)</f>
        <v>0.17005964374629975</v>
      </c>
      <c r="I432">
        <f>H432/F432</f>
        <v>1.0154019032292304E-2</v>
      </c>
    </row>
    <row r="433" spans="1:9" x14ac:dyDescent="0.3">
      <c r="A433" t="s">
        <v>15</v>
      </c>
      <c r="B433">
        <v>5</v>
      </c>
      <c r="C433">
        <v>1</v>
      </c>
      <c r="D433">
        <v>1</v>
      </c>
      <c r="E433">
        <v>0</v>
      </c>
      <c r="F433">
        <v>75.328999999999994</v>
      </c>
      <c r="H433">
        <f t="shared" si="16"/>
        <v>75.328999999999994</v>
      </c>
    </row>
    <row r="434" spans="1:9" x14ac:dyDescent="0.3">
      <c r="A434" t="s">
        <v>15</v>
      </c>
      <c r="B434">
        <v>5</v>
      </c>
      <c r="C434">
        <v>1</v>
      </c>
      <c r="D434">
        <v>2</v>
      </c>
      <c r="E434">
        <v>0</v>
      </c>
      <c r="F434">
        <v>70.018000000000001</v>
      </c>
      <c r="H434">
        <f t="shared" si="16"/>
        <v>70.018000000000001</v>
      </c>
    </row>
    <row r="435" spans="1:9" x14ac:dyDescent="0.3">
      <c r="A435" t="s">
        <v>15</v>
      </c>
      <c r="B435">
        <v>5</v>
      </c>
      <c r="C435">
        <v>1</v>
      </c>
      <c r="D435">
        <v>3</v>
      </c>
      <c r="E435">
        <v>0</v>
      </c>
      <c r="F435">
        <v>65.906999999999996</v>
      </c>
      <c r="H435">
        <f t="shared" si="16"/>
        <v>65.906999999999996</v>
      </c>
    </row>
    <row r="436" spans="1:9" x14ac:dyDescent="0.3">
      <c r="A436" t="s">
        <v>15</v>
      </c>
      <c r="B436">
        <v>5</v>
      </c>
      <c r="C436">
        <v>1</v>
      </c>
      <c r="D436">
        <v>4</v>
      </c>
      <c r="E436">
        <v>0</v>
      </c>
      <c r="F436">
        <v>79.435000000000002</v>
      </c>
      <c r="G436">
        <v>7</v>
      </c>
      <c r="H436">
        <f t="shared" si="16"/>
        <v>72.435000000000002</v>
      </c>
    </row>
    <row r="437" spans="1:9" x14ac:dyDescent="0.3">
      <c r="A437" t="s">
        <v>15</v>
      </c>
      <c r="B437">
        <v>5</v>
      </c>
      <c r="C437">
        <v>1</v>
      </c>
      <c r="D437">
        <v>5</v>
      </c>
      <c r="E437">
        <v>0</v>
      </c>
      <c r="F437">
        <v>77.722999999999999</v>
      </c>
      <c r="H437">
        <f t="shared" si="16"/>
        <v>77.722999999999999</v>
      </c>
    </row>
    <row r="438" spans="1:9" x14ac:dyDescent="0.3">
      <c r="A438" t="s">
        <v>15</v>
      </c>
      <c r="B438">
        <v>5</v>
      </c>
      <c r="C438">
        <v>1</v>
      </c>
      <c r="D438">
        <v>6</v>
      </c>
      <c r="E438">
        <v>0</v>
      </c>
      <c r="F438">
        <v>74.372</v>
      </c>
      <c r="H438">
        <f t="shared" si="16"/>
        <v>74.372</v>
      </c>
    </row>
    <row r="439" spans="1:9" x14ac:dyDescent="0.3">
      <c r="A439" t="s">
        <v>15</v>
      </c>
      <c r="B439">
        <v>5</v>
      </c>
      <c r="C439">
        <v>1</v>
      </c>
      <c r="D439">
        <v>7</v>
      </c>
      <c r="E439">
        <v>0</v>
      </c>
      <c r="F439">
        <v>68.582999999999998</v>
      </c>
      <c r="H439">
        <f t="shared" si="16"/>
        <v>68.582999999999998</v>
      </c>
    </row>
    <row r="440" spans="1:9" x14ac:dyDescent="0.3">
      <c r="A440" t="s">
        <v>15</v>
      </c>
      <c r="B440">
        <v>5</v>
      </c>
      <c r="C440">
        <v>1</v>
      </c>
      <c r="D440">
        <v>8</v>
      </c>
      <c r="E440">
        <v>0</v>
      </c>
      <c r="F440">
        <v>69.256</v>
      </c>
      <c r="H440">
        <f t="shared" si="16"/>
        <v>69.256</v>
      </c>
    </row>
    <row r="441" spans="1:9" x14ac:dyDescent="0.3">
      <c r="A441" t="s">
        <v>15</v>
      </c>
      <c r="B441">
        <v>5</v>
      </c>
      <c r="C441">
        <v>1</v>
      </c>
      <c r="D441">
        <v>9</v>
      </c>
      <c r="E441">
        <v>0</v>
      </c>
      <c r="F441">
        <v>79.644999999999996</v>
      </c>
      <c r="G441">
        <v>32</v>
      </c>
      <c r="H441">
        <f t="shared" si="16"/>
        <v>47.644999999999996</v>
      </c>
    </row>
    <row r="442" spans="1:9" x14ac:dyDescent="0.3">
      <c r="A442" t="s">
        <v>15</v>
      </c>
      <c r="B442">
        <v>5</v>
      </c>
      <c r="C442">
        <v>1</v>
      </c>
      <c r="D442">
        <v>10</v>
      </c>
      <c r="E442">
        <v>0</v>
      </c>
      <c r="F442">
        <v>70.823999999999998</v>
      </c>
      <c r="G442">
        <v>8</v>
      </c>
      <c r="H442">
        <f t="shared" si="16"/>
        <v>62.823999999999998</v>
      </c>
    </row>
    <row r="443" spans="1:9" x14ac:dyDescent="0.3">
      <c r="A443" t="s">
        <v>15</v>
      </c>
      <c r="B443">
        <v>5</v>
      </c>
      <c r="C443">
        <v>1</v>
      </c>
      <c r="D443">
        <v>11</v>
      </c>
      <c r="E443">
        <v>0</v>
      </c>
      <c r="F443">
        <v>67.088999999999999</v>
      </c>
      <c r="H443">
        <f t="shared" si="16"/>
        <v>67.088999999999999</v>
      </c>
    </row>
    <row r="444" spans="1:9" x14ac:dyDescent="0.3">
      <c r="A444" t="s">
        <v>15</v>
      </c>
      <c r="B444">
        <v>5</v>
      </c>
      <c r="C444">
        <v>1</v>
      </c>
      <c r="F444" s="1">
        <f>AVERAGE(F433:F443)</f>
        <v>72.561909090909069</v>
      </c>
      <c r="H444" s="1">
        <f>AVERAGE(H433:H443)</f>
        <v>68.289181818181802</v>
      </c>
      <c r="I444">
        <f>H444/F444</f>
        <v>0.94111611276139129</v>
      </c>
    </row>
    <row r="445" spans="1:9" x14ac:dyDescent="0.3">
      <c r="A445" t="s">
        <v>15</v>
      </c>
      <c r="B445">
        <v>5</v>
      </c>
      <c r="C445">
        <v>1</v>
      </c>
      <c r="D445">
        <v>1</v>
      </c>
      <c r="E445">
        <v>1E-4</v>
      </c>
      <c r="F445">
        <v>75.028999999999996</v>
      </c>
      <c r="H445">
        <f t="shared" si="16"/>
        <v>75.028999999999996</v>
      </c>
    </row>
    <row r="446" spans="1:9" x14ac:dyDescent="0.3">
      <c r="A446" t="s">
        <v>15</v>
      </c>
      <c r="B446">
        <v>5</v>
      </c>
      <c r="C446">
        <v>1</v>
      </c>
      <c r="D446">
        <v>2</v>
      </c>
      <c r="E446">
        <v>1E-4</v>
      </c>
      <c r="F446">
        <v>78.313999999999993</v>
      </c>
      <c r="H446">
        <f t="shared" si="16"/>
        <v>78.313999999999993</v>
      </c>
    </row>
    <row r="447" spans="1:9" x14ac:dyDescent="0.3">
      <c r="A447" t="s">
        <v>15</v>
      </c>
      <c r="B447">
        <v>5</v>
      </c>
      <c r="C447">
        <v>1</v>
      </c>
      <c r="D447">
        <v>3</v>
      </c>
      <c r="E447">
        <v>1E-4</v>
      </c>
      <c r="F447">
        <v>63.968000000000004</v>
      </c>
      <c r="H447">
        <f t="shared" si="16"/>
        <v>63.968000000000004</v>
      </c>
    </row>
    <row r="448" spans="1:9" x14ac:dyDescent="0.3">
      <c r="A448" t="s">
        <v>15</v>
      </c>
      <c r="B448">
        <v>5</v>
      </c>
      <c r="C448">
        <v>1</v>
      </c>
      <c r="D448">
        <v>4</v>
      </c>
      <c r="E448">
        <v>1E-4</v>
      </c>
      <c r="F448">
        <v>67.022000000000006</v>
      </c>
      <c r="H448">
        <f t="shared" si="16"/>
        <v>67.022000000000006</v>
      </c>
    </row>
    <row r="449" spans="1:9" x14ac:dyDescent="0.3">
      <c r="A449" t="s">
        <v>15</v>
      </c>
      <c r="B449">
        <v>5</v>
      </c>
      <c r="C449">
        <v>1</v>
      </c>
      <c r="D449">
        <v>5</v>
      </c>
      <c r="E449">
        <v>1E-4</v>
      </c>
      <c r="F449">
        <v>63.35</v>
      </c>
      <c r="H449">
        <f t="shared" si="16"/>
        <v>63.35</v>
      </c>
    </row>
    <row r="450" spans="1:9" x14ac:dyDescent="0.3">
      <c r="A450" t="s">
        <v>15</v>
      </c>
      <c r="B450">
        <v>5</v>
      </c>
      <c r="C450">
        <v>1</v>
      </c>
      <c r="D450">
        <v>6</v>
      </c>
      <c r="E450">
        <v>1E-4</v>
      </c>
      <c r="F450" t="s">
        <v>8</v>
      </c>
      <c r="G450" t="s">
        <v>8</v>
      </c>
      <c r="H450" t="s">
        <v>8</v>
      </c>
    </row>
    <row r="451" spans="1:9" x14ac:dyDescent="0.3">
      <c r="A451" t="s">
        <v>15</v>
      </c>
      <c r="B451">
        <v>5</v>
      </c>
      <c r="C451">
        <v>1</v>
      </c>
      <c r="D451">
        <v>7</v>
      </c>
      <c r="E451">
        <v>1E-4</v>
      </c>
      <c r="F451">
        <v>65.343999999999994</v>
      </c>
      <c r="H451">
        <f t="shared" si="16"/>
        <v>65.343999999999994</v>
      </c>
    </row>
    <row r="452" spans="1:9" x14ac:dyDescent="0.3">
      <c r="A452" t="s">
        <v>15</v>
      </c>
      <c r="B452">
        <v>5</v>
      </c>
      <c r="C452">
        <v>1</v>
      </c>
      <c r="D452">
        <v>8</v>
      </c>
      <c r="E452">
        <v>1E-4</v>
      </c>
      <c r="F452">
        <v>65.009</v>
      </c>
      <c r="H452">
        <f t="shared" si="16"/>
        <v>65.009</v>
      </c>
    </row>
    <row r="453" spans="1:9" x14ac:dyDescent="0.3">
      <c r="A453" t="s">
        <v>15</v>
      </c>
      <c r="B453">
        <v>5</v>
      </c>
      <c r="C453">
        <v>1</v>
      </c>
      <c r="D453">
        <v>9</v>
      </c>
      <c r="E453">
        <v>1E-4</v>
      </c>
      <c r="F453">
        <v>75.561000000000007</v>
      </c>
      <c r="H453">
        <f t="shared" si="16"/>
        <v>75.561000000000007</v>
      </c>
    </row>
    <row r="454" spans="1:9" x14ac:dyDescent="0.3">
      <c r="A454" t="s">
        <v>15</v>
      </c>
      <c r="B454">
        <v>5</v>
      </c>
      <c r="C454">
        <v>1</v>
      </c>
      <c r="D454">
        <v>10</v>
      </c>
      <c r="E454">
        <v>1E-4</v>
      </c>
      <c r="F454">
        <v>69.027000000000001</v>
      </c>
      <c r="H454">
        <f t="shared" si="16"/>
        <v>69.027000000000001</v>
      </c>
    </row>
    <row r="455" spans="1:9" x14ac:dyDescent="0.3">
      <c r="A455" t="s">
        <v>15</v>
      </c>
      <c r="B455">
        <v>5</v>
      </c>
      <c r="C455">
        <v>1</v>
      </c>
      <c r="D455">
        <v>11</v>
      </c>
      <c r="E455">
        <v>1E-4</v>
      </c>
      <c r="F455">
        <v>71.540000000000006</v>
      </c>
      <c r="H455">
        <f t="shared" si="16"/>
        <v>71.540000000000006</v>
      </c>
    </row>
    <row r="456" spans="1:9" x14ac:dyDescent="0.3">
      <c r="A456" t="s">
        <v>15</v>
      </c>
      <c r="B456">
        <v>5</v>
      </c>
      <c r="C456">
        <v>1</v>
      </c>
      <c r="F456" s="1">
        <f>AVERAGE(F445:F455)</f>
        <v>69.416399999999996</v>
      </c>
      <c r="H456" s="1">
        <f>AVERAGE(H445:H455)</f>
        <v>69.416399999999996</v>
      </c>
      <c r="I456">
        <f>H456/F456</f>
        <v>1</v>
      </c>
    </row>
    <row r="457" spans="1:9" x14ac:dyDescent="0.3">
      <c r="A457" t="s">
        <v>15</v>
      </c>
      <c r="B457">
        <v>5</v>
      </c>
      <c r="C457">
        <v>1</v>
      </c>
      <c r="D457">
        <v>1</v>
      </c>
      <c r="E457">
        <v>1E-3</v>
      </c>
      <c r="F457">
        <v>69.66</v>
      </c>
      <c r="H457">
        <f t="shared" si="16"/>
        <v>69.66</v>
      </c>
    </row>
    <row r="458" spans="1:9" x14ac:dyDescent="0.3">
      <c r="A458" t="s">
        <v>15</v>
      </c>
      <c r="B458">
        <v>5</v>
      </c>
      <c r="C458">
        <v>1</v>
      </c>
      <c r="D458">
        <v>2</v>
      </c>
      <c r="E458">
        <v>1E-3</v>
      </c>
      <c r="F458" t="s">
        <v>8</v>
      </c>
      <c r="G458" t="s">
        <v>8</v>
      </c>
      <c r="H458" t="s">
        <v>8</v>
      </c>
    </row>
    <row r="459" spans="1:9" x14ac:dyDescent="0.3">
      <c r="A459" t="s">
        <v>15</v>
      </c>
      <c r="B459">
        <v>5</v>
      </c>
      <c r="C459">
        <v>1</v>
      </c>
      <c r="D459">
        <v>3</v>
      </c>
      <c r="E459">
        <v>1E-3</v>
      </c>
      <c r="F459">
        <v>67.087999999999994</v>
      </c>
      <c r="H459">
        <f t="shared" si="16"/>
        <v>67.087999999999994</v>
      </c>
    </row>
    <row r="460" spans="1:9" x14ac:dyDescent="0.3">
      <c r="A460" t="s">
        <v>15</v>
      </c>
      <c r="B460">
        <v>5</v>
      </c>
      <c r="C460">
        <v>1</v>
      </c>
      <c r="D460">
        <v>4</v>
      </c>
      <c r="E460">
        <v>1E-3</v>
      </c>
      <c r="F460">
        <v>72.421000000000006</v>
      </c>
      <c r="H460">
        <f t="shared" si="16"/>
        <v>72.421000000000006</v>
      </c>
    </row>
    <row r="461" spans="1:9" x14ac:dyDescent="0.3">
      <c r="A461" t="s">
        <v>15</v>
      </c>
      <c r="B461">
        <v>5</v>
      </c>
      <c r="C461">
        <v>1</v>
      </c>
      <c r="D461">
        <v>5</v>
      </c>
      <c r="E461">
        <v>1E-3</v>
      </c>
      <c r="F461">
        <v>66.375</v>
      </c>
      <c r="H461">
        <f t="shared" si="16"/>
        <v>66.375</v>
      </c>
    </row>
    <row r="462" spans="1:9" x14ac:dyDescent="0.3">
      <c r="A462" t="s">
        <v>15</v>
      </c>
      <c r="B462">
        <v>5</v>
      </c>
      <c r="C462">
        <v>1</v>
      </c>
      <c r="D462">
        <v>6</v>
      </c>
      <c r="E462">
        <v>1E-3</v>
      </c>
      <c r="F462" t="s">
        <v>8</v>
      </c>
      <c r="G462" t="s">
        <v>8</v>
      </c>
      <c r="H462" t="s">
        <v>8</v>
      </c>
    </row>
    <row r="463" spans="1:9" x14ac:dyDescent="0.3">
      <c r="A463" t="s">
        <v>15</v>
      </c>
      <c r="B463">
        <v>5</v>
      </c>
      <c r="C463">
        <v>1</v>
      </c>
      <c r="D463">
        <v>7</v>
      </c>
      <c r="E463">
        <v>1E-3</v>
      </c>
      <c r="F463">
        <v>64.736000000000004</v>
      </c>
      <c r="G463">
        <v>43</v>
      </c>
      <c r="H463">
        <f t="shared" si="16"/>
        <v>21.736000000000004</v>
      </c>
    </row>
    <row r="464" spans="1:9" x14ac:dyDescent="0.3">
      <c r="A464" t="s">
        <v>15</v>
      </c>
      <c r="B464">
        <v>5</v>
      </c>
      <c r="C464">
        <v>1</v>
      </c>
      <c r="D464">
        <v>8</v>
      </c>
      <c r="E464">
        <v>1E-3</v>
      </c>
      <c r="F464">
        <v>63.817</v>
      </c>
      <c r="H464">
        <f t="shared" si="16"/>
        <v>63.817</v>
      </c>
    </row>
    <row r="465" spans="1:9" x14ac:dyDescent="0.3">
      <c r="A465" t="s">
        <v>15</v>
      </c>
      <c r="B465">
        <v>5</v>
      </c>
      <c r="C465">
        <v>1</v>
      </c>
      <c r="D465">
        <v>9</v>
      </c>
      <c r="E465">
        <v>1E-3</v>
      </c>
      <c r="F465">
        <v>65.5</v>
      </c>
      <c r="G465">
        <v>26</v>
      </c>
      <c r="H465">
        <f t="shared" si="16"/>
        <v>39.5</v>
      </c>
    </row>
    <row r="466" spans="1:9" x14ac:dyDescent="0.3">
      <c r="A466" t="s">
        <v>15</v>
      </c>
      <c r="B466">
        <v>5</v>
      </c>
      <c r="C466">
        <v>1</v>
      </c>
      <c r="D466">
        <v>10</v>
      </c>
      <c r="E466">
        <v>1E-3</v>
      </c>
      <c r="F466">
        <v>80.094999999999999</v>
      </c>
      <c r="H466">
        <f t="shared" si="16"/>
        <v>80.094999999999999</v>
      </c>
    </row>
    <row r="467" spans="1:9" x14ac:dyDescent="0.3">
      <c r="A467" t="s">
        <v>15</v>
      </c>
      <c r="B467">
        <v>5</v>
      </c>
      <c r="C467">
        <v>1</v>
      </c>
      <c r="D467">
        <v>11</v>
      </c>
      <c r="E467">
        <v>1E-3</v>
      </c>
      <c r="F467">
        <v>78.947999999999993</v>
      </c>
      <c r="H467">
        <f t="shared" si="16"/>
        <v>78.947999999999993</v>
      </c>
    </row>
    <row r="468" spans="1:9" x14ac:dyDescent="0.3">
      <c r="A468" t="s">
        <v>15</v>
      </c>
      <c r="B468">
        <v>5</v>
      </c>
      <c r="C468">
        <v>1</v>
      </c>
      <c r="F468" s="1">
        <f>AVERAGE(F457:F467)</f>
        <v>69.848888888888894</v>
      </c>
      <c r="H468" s="1">
        <f>AVERAGE(H457:H467)</f>
        <v>62.182222222222222</v>
      </c>
      <c r="I468">
        <f>H468/F468</f>
        <v>0.89023924662764053</v>
      </c>
    </row>
    <row r="469" spans="1:9" x14ac:dyDescent="0.3">
      <c r="A469" t="s">
        <v>15</v>
      </c>
      <c r="B469">
        <v>5</v>
      </c>
      <c r="C469">
        <v>1</v>
      </c>
      <c r="D469">
        <v>1</v>
      </c>
      <c r="E469">
        <v>0.01</v>
      </c>
      <c r="F469" t="s">
        <v>8</v>
      </c>
      <c r="G469" t="s">
        <v>8</v>
      </c>
      <c r="H469" t="s">
        <v>8</v>
      </c>
    </row>
    <row r="470" spans="1:9" x14ac:dyDescent="0.3">
      <c r="A470" t="s">
        <v>15</v>
      </c>
      <c r="B470">
        <v>5</v>
      </c>
      <c r="C470">
        <v>1</v>
      </c>
      <c r="D470">
        <v>2</v>
      </c>
      <c r="E470">
        <v>0.01</v>
      </c>
      <c r="F470" t="s">
        <v>8</v>
      </c>
      <c r="G470" t="s">
        <v>8</v>
      </c>
      <c r="H470" t="s">
        <v>8</v>
      </c>
    </row>
    <row r="471" spans="1:9" x14ac:dyDescent="0.3">
      <c r="A471" t="s">
        <v>15</v>
      </c>
      <c r="B471">
        <v>5</v>
      </c>
      <c r="C471">
        <v>1</v>
      </c>
      <c r="D471">
        <v>3</v>
      </c>
      <c r="E471">
        <v>0.01</v>
      </c>
      <c r="F471">
        <v>79.475999999999999</v>
      </c>
      <c r="G471">
        <v>30</v>
      </c>
      <c r="H471">
        <f t="shared" si="16"/>
        <v>49.475999999999999</v>
      </c>
    </row>
    <row r="472" spans="1:9" x14ac:dyDescent="0.3">
      <c r="A472" t="s">
        <v>15</v>
      </c>
      <c r="B472">
        <v>5</v>
      </c>
      <c r="C472">
        <v>1</v>
      </c>
      <c r="D472">
        <v>4</v>
      </c>
      <c r="E472">
        <v>0.01</v>
      </c>
      <c r="F472">
        <v>76.587999999999994</v>
      </c>
      <c r="G472">
        <v>27</v>
      </c>
      <c r="H472">
        <f t="shared" si="16"/>
        <v>49.587999999999994</v>
      </c>
    </row>
    <row r="473" spans="1:9" x14ac:dyDescent="0.3">
      <c r="A473" t="s">
        <v>15</v>
      </c>
      <c r="B473">
        <v>5</v>
      </c>
      <c r="C473">
        <v>1</v>
      </c>
      <c r="D473">
        <v>5</v>
      </c>
      <c r="E473">
        <v>0.01</v>
      </c>
      <c r="F473">
        <v>72.363</v>
      </c>
      <c r="G473">
        <v>22</v>
      </c>
      <c r="H473">
        <f t="shared" si="16"/>
        <v>50.363</v>
      </c>
    </row>
    <row r="474" spans="1:9" x14ac:dyDescent="0.3">
      <c r="A474" t="s">
        <v>15</v>
      </c>
      <c r="B474">
        <v>5</v>
      </c>
      <c r="C474">
        <v>1</v>
      </c>
      <c r="D474">
        <v>6</v>
      </c>
      <c r="E474">
        <v>0.01</v>
      </c>
      <c r="F474" t="s">
        <v>8</v>
      </c>
      <c r="G474" t="s">
        <v>8</v>
      </c>
      <c r="H474" t="s">
        <v>8</v>
      </c>
    </row>
    <row r="475" spans="1:9" x14ac:dyDescent="0.3">
      <c r="A475" t="s">
        <v>15</v>
      </c>
      <c r="B475">
        <v>5</v>
      </c>
      <c r="C475">
        <v>1</v>
      </c>
      <c r="D475">
        <v>7</v>
      </c>
      <c r="E475">
        <v>0.01</v>
      </c>
      <c r="F475">
        <v>73.355000000000004</v>
      </c>
      <c r="H475">
        <f t="shared" si="16"/>
        <v>73.355000000000004</v>
      </c>
    </row>
    <row r="476" spans="1:9" x14ac:dyDescent="0.3">
      <c r="A476" t="s">
        <v>15</v>
      </c>
      <c r="B476">
        <v>5</v>
      </c>
      <c r="C476">
        <v>1</v>
      </c>
      <c r="D476">
        <v>8</v>
      </c>
      <c r="E476">
        <v>0.01</v>
      </c>
      <c r="F476">
        <v>82.025000000000006</v>
      </c>
      <c r="H476">
        <f t="shared" si="16"/>
        <v>82.025000000000006</v>
      </c>
    </row>
    <row r="477" spans="1:9" x14ac:dyDescent="0.3">
      <c r="A477" t="s">
        <v>15</v>
      </c>
      <c r="B477">
        <v>5</v>
      </c>
      <c r="C477">
        <v>1</v>
      </c>
      <c r="D477">
        <v>9</v>
      </c>
      <c r="E477">
        <v>0.01</v>
      </c>
      <c r="F477">
        <v>85.659000000000006</v>
      </c>
      <c r="H477">
        <f t="shared" si="16"/>
        <v>85.659000000000006</v>
      </c>
    </row>
    <row r="478" spans="1:9" x14ac:dyDescent="0.3">
      <c r="A478" t="s">
        <v>15</v>
      </c>
      <c r="B478">
        <v>5</v>
      </c>
      <c r="C478">
        <v>1</v>
      </c>
      <c r="D478">
        <v>10</v>
      </c>
      <c r="E478">
        <v>0.01</v>
      </c>
      <c r="F478">
        <v>87.510999999999996</v>
      </c>
      <c r="G478">
        <v>26.4</v>
      </c>
      <c r="H478">
        <f t="shared" si="16"/>
        <v>61.110999999999997</v>
      </c>
    </row>
    <row r="479" spans="1:9" x14ac:dyDescent="0.3">
      <c r="A479" t="s">
        <v>15</v>
      </c>
      <c r="B479">
        <v>5</v>
      </c>
      <c r="C479">
        <v>1</v>
      </c>
      <c r="D479">
        <v>11</v>
      </c>
      <c r="E479">
        <v>0.01</v>
      </c>
      <c r="F479">
        <v>86.225999999999999</v>
      </c>
      <c r="G479">
        <v>52</v>
      </c>
      <c r="H479">
        <f t="shared" si="16"/>
        <v>34.225999999999999</v>
      </c>
    </row>
    <row r="480" spans="1:9" x14ac:dyDescent="0.3">
      <c r="A480" t="s">
        <v>15</v>
      </c>
      <c r="B480">
        <v>5</v>
      </c>
      <c r="C480">
        <v>1</v>
      </c>
      <c r="F480" s="1">
        <f>AVERAGE(F469:F479)</f>
        <v>80.400374999999997</v>
      </c>
      <c r="H480" s="1">
        <f>AVERAGE(H471:H479)</f>
        <v>60.725375</v>
      </c>
      <c r="I480">
        <f>H480/F480</f>
        <v>0.75528721103601826</v>
      </c>
    </row>
    <row r="481" spans="1:9" x14ac:dyDescent="0.3">
      <c r="A481" t="s">
        <v>15</v>
      </c>
      <c r="B481">
        <v>5</v>
      </c>
      <c r="C481">
        <v>1</v>
      </c>
      <c r="D481">
        <v>1</v>
      </c>
      <c r="E481">
        <v>0.1</v>
      </c>
      <c r="F481">
        <v>74.497</v>
      </c>
      <c r="G481">
        <v>71</v>
      </c>
      <c r="H481">
        <f t="shared" si="16"/>
        <v>3.4969999999999999</v>
      </c>
    </row>
    <row r="482" spans="1:9" x14ac:dyDescent="0.3">
      <c r="A482" t="s">
        <v>15</v>
      </c>
      <c r="B482">
        <v>5</v>
      </c>
      <c r="C482">
        <v>1</v>
      </c>
      <c r="D482">
        <v>2</v>
      </c>
      <c r="E482">
        <v>0.1</v>
      </c>
      <c r="F482" t="s">
        <v>8</v>
      </c>
      <c r="G482" t="s">
        <v>8</v>
      </c>
      <c r="H482" t="s">
        <v>8</v>
      </c>
    </row>
    <row r="483" spans="1:9" x14ac:dyDescent="0.3">
      <c r="A483" t="s">
        <v>15</v>
      </c>
      <c r="B483">
        <v>5</v>
      </c>
      <c r="C483">
        <v>1</v>
      </c>
      <c r="D483">
        <v>3</v>
      </c>
      <c r="E483">
        <v>0.1</v>
      </c>
      <c r="F483">
        <v>76.245999999999995</v>
      </c>
      <c r="G483">
        <v>6</v>
      </c>
      <c r="H483">
        <f t="shared" si="16"/>
        <v>70.245999999999995</v>
      </c>
    </row>
    <row r="484" spans="1:9" x14ac:dyDescent="0.3">
      <c r="A484" t="s">
        <v>15</v>
      </c>
      <c r="B484">
        <v>5</v>
      </c>
      <c r="C484">
        <v>1</v>
      </c>
      <c r="D484">
        <v>4</v>
      </c>
      <c r="E484">
        <v>0.1</v>
      </c>
      <c r="F484">
        <v>71.216999999999999</v>
      </c>
      <c r="G484">
        <v>71</v>
      </c>
      <c r="H484">
        <f t="shared" si="16"/>
        <v>0.21699999999999875</v>
      </c>
    </row>
    <row r="485" spans="1:9" x14ac:dyDescent="0.3">
      <c r="A485" t="s">
        <v>15</v>
      </c>
      <c r="B485">
        <v>5</v>
      </c>
      <c r="C485">
        <v>1</v>
      </c>
      <c r="D485">
        <v>5</v>
      </c>
      <c r="E485">
        <v>0.1</v>
      </c>
      <c r="F485">
        <v>80.472999999999999</v>
      </c>
      <c r="G485">
        <v>78</v>
      </c>
      <c r="H485">
        <f t="shared" si="16"/>
        <v>2.472999999999999</v>
      </c>
    </row>
    <row r="486" spans="1:9" x14ac:dyDescent="0.3">
      <c r="A486" t="s">
        <v>15</v>
      </c>
      <c r="B486">
        <v>5</v>
      </c>
      <c r="C486">
        <v>1</v>
      </c>
      <c r="D486">
        <v>6</v>
      </c>
      <c r="E486">
        <v>0.1</v>
      </c>
      <c r="F486">
        <v>87.778000000000006</v>
      </c>
      <c r="G486">
        <v>85</v>
      </c>
      <c r="H486">
        <f t="shared" si="16"/>
        <v>2.7780000000000058</v>
      </c>
    </row>
    <row r="487" spans="1:9" x14ac:dyDescent="0.3">
      <c r="A487" t="s">
        <v>15</v>
      </c>
      <c r="B487">
        <v>5</v>
      </c>
      <c r="C487">
        <v>1</v>
      </c>
      <c r="D487">
        <v>7</v>
      </c>
      <c r="E487">
        <v>0.1</v>
      </c>
      <c r="F487">
        <v>63.451000000000001</v>
      </c>
      <c r="G487">
        <v>57.5</v>
      </c>
      <c r="H487">
        <f t="shared" si="16"/>
        <v>5.9510000000000005</v>
      </c>
    </row>
    <row r="488" spans="1:9" x14ac:dyDescent="0.3">
      <c r="A488" t="s">
        <v>15</v>
      </c>
      <c r="B488">
        <v>5</v>
      </c>
      <c r="C488">
        <v>1</v>
      </c>
      <c r="D488">
        <v>8</v>
      </c>
      <c r="E488">
        <v>0.1</v>
      </c>
      <c r="F488">
        <v>81.47</v>
      </c>
      <c r="G488">
        <v>75</v>
      </c>
      <c r="H488">
        <f t="shared" si="16"/>
        <v>6.4699999999999989</v>
      </c>
    </row>
    <row r="489" spans="1:9" x14ac:dyDescent="0.3">
      <c r="A489" t="s">
        <v>15</v>
      </c>
      <c r="B489">
        <v>5</v>
      </c>
      <c r="C489">
        <v>1</v>
      </c>
      <c r="D489">
        <v>9</v>
      </c>
      <c r="E489">
        <v>0.1</v>
      </c>
      <c r="F489">
        <v>76.456000000000003</v>
      </c>
      <c r="G489">
        <v>66.5</v>
      </c>
      <c r="H489">
        <f t="shared" si="16"/>
        <v>9.9560000000000031</v>
      </c>
    </row>
    <row r="490" spans="1:9" x14ac:dyDescent="0.3">
      <c r="A490" t="s">
        <v>15</v>
      </c>
      <c r="B490">
        <v>5</v>
      </c>
      <c r="C490">
        <v>1</v>
      </c>
      <c r="D490">
        <v>10</v>
      </c>
      <c r="E490">
        <v>0.1</v>
      </c>
      <c r="F490">
        <v>81.542000000000002</v>
      </c>
      <c r="G490">
        <v>81</v>
      </c>
      <c r="H490">
        <f t="shared" ref="H490:H553" si="17">F490-G490</f>
        <v>0.54200000000000159</v>
      </c>
    </row>
    <row r="491" spans="1:9" x14ac:dyDescent="0.3">
      <c r="A491" t="s">
        <v>15</v>
      </c>
      <c r="B491">
        <v>5</v>
      </c>
      <c r="C491">
        <v>1</v>
      </c>
      <c r="D491">
        <v>11</v>
      </c>
      <c r="E491">
        <v>0.1</v>
      </c>
      <c r="F491">
        <v>78.881</v>
      </c>
      <c r="G491">
        <v>72</v>
      </c>
      <c r="H491">
        <f t="shared" si="17"/>
        <v>6.8810000000000002</v>
      </c>
    </row>
    <row r="492" spans="1:9" x14ac:dyDescent="0.3">
      <c r="A492" t="s">
        <v>15</v>
      </c>
      <c r="B492">
        <v>5</v>
      </c>
      <c r="C492">
        <v>1</v>
      </c>
      <c r="F492" s="1">
        <f>AVERAGE(F481:F491)</f>
        <v>77.201100000000011</v>
      </c>
      <c r="H492" s="1">
        <f>AVERAGE(H481:H491)</f>
        <v>10.901100000000001</v>
      </c>
      <c r="I492">
        <f>H492/F492</f>
        <v>0.14120394657589075</v>
      </c>
    </row>
    <row r="493" spans="1:9" x14ac:dyDescent="0.3">
      <c r="A493" t="s">
        <v>15</v>
      </c>
      <c r="B493">
        <v>5</v>
      </c>
      <c r="C493">
        <v>1</v>
      </c>
      <c r="D493">
        <v>1</v>
      </c>
      <c r="E493">
        <v>1</v>
      </c>
      <c r="F493">
        <v>66.001999999999995</v>
      </c>
      <c r="G493">
        <v>64.5</v>
      </c>
      <c r="H493">
        <f t="shared" si="17"/>
        <v>1.5019999999999953</v>
      </c>
    </row>
    <row r="494" spans="1:9" x14ac:dyDescent="0.3">
      <c r="A494" t="s">
        <v>15</v>
      </c>
      <c r="B494">
        <v>5</v>
      </c>
      <c r="C494">
        <v>1</v>
      </c>
      <c r="D494">
        <v>2</v>
      </c>
      <c r="E494">
        <v>1</v>
      </c>
      <c r="F494" t="s">
        <v>8</v>
      </c>
      <c r="G494" t="s">
        <v>8</v>
      </c>
      <c r="H494" t="s">
        <v>8</v>
      </c>
    </row>
    <row r="495" spans="1:9" x14ac:dyDescent="0.3">
      <c r="A495" t="s">
        <v>15</v>
      </c>
      <c r="B495">
        <v>5</v>
      </c>
      <c r="C495">
        <v>1</v>
      </c>
      <c r="D495">
        <v>3</v>
      </c>
      <c r="E495">
        <v>1</v>
      </c>
      <c r="F495">
        <v>74.674999999999997</v>
      </c>
      <c r="G495">
        <v>73.674999999999997</v>
      </c>
      <c r="H495">
        <f t="shared" si="17"/>
        <v>1</v>
      </c>
    </row>
    <row r="496" spans="1:9" x14ac:dyDescent="0.3">
      <c r="A496" t="s">
        <v>15</v>
      </c>
      <c r="B496">
        <v>5</v>
      </c>
      <c r="C496">
        <v>1</v>
      </c>
      <c r="D496">
        <v>4</v>
      </c>
      <c r="E496">
        <v>1</v>
      </c>
      <c r="F496">
        <v>70.656000000000006</v>
      </c>
      <c r="G496">
        <v>70</v>
      </c>
      <c r="H496">
        <f t="shared" si="17"/>
        <v>0.65600000000000591</v>
      </c>
    </row>
    <row r="497" spans="1:9" x14ac:dyDescent="0.3">
      <c r="A497" t="s">
        <v>15</v>
      </c>
      <c r="B497">
        <v>5</v>
      </c>
      <c r="C497">
        <v>1</v>
      </c>
      <c r="D497">
        <v>5</v>
      </c>
      <c r="E497">
        <v>1</v>
      </c>
      <c r="F497">
        <v>76.024000000000001</v>
      </c>
      <c r="G497">
        <v>74.5</v>
      </c>
      <c r="H497">
        <f t="shared" si="17"/>
        <v>1.5240000000000009</v>
      </c>
    </row>
    <row r="498" spans="1:9" x14ac:dyDescent="0.3">
      <c r="A498" t="s">
        <v>15</v>
      </c>
      <c r="B498">
        <v>5</v>
      </c>
      <c r="C498">
        <v>1</v>
      </c>
      <c r="D498">
        <v>6</v>
      </c>
      <c r="E498">
        <v>1</v>
      </c>
      <c r="F498">
        <v>75.391999999999996</v>
      </c>
      <c r="G498">
        <v>75</v>
      </c>
      <c r="H498">
        <f t="shared" si="17"/>
        <v>0.39199999999999591</v>
      </c>
    </row>
    <row r="499" spans="1:9" x14ac:dyDescent="0.3">
      <c r="A499" t="s">
        <v>15</v>
      </c>
      <c r="B499">
        <v>5</v>
      </c>
      <c r="C499">
        <v>1</v>
      </c>
      <c r="D499">
        <v>7</v>
      </c>
      <c r="E499">
        <v>1</v>
      </c>
      <c r="F499">
        <v>72.673000000000002</v>
      </c>
      <c r="G499">
        <v>72</v>
      </c>
      <c r="H499">
        <f t="shared" si="17"/>
        <v>0.67300000000000182</v>
      </c>
    </row>
    <row r="500" spans="1:9" x14ac:dyDescent="0.3">
      <c r="A500" t="s">
        <v>15</v>
      </c>
      <c r="B500">
        <v>5</v>
      </c>
      <c r="C500">
        <v>1</v>
      </c>
      <c r="D500">
        <v>8</v>
      </c>
      <c r="E500">
        <v>1</v>
      </c>
      <c r="F500">
        <v>76.709999999999994</v>
      </c>
      <c r="G500">
        <v>74.7</v>
      </c>
      <c r="H500">
        <f t="shared" si="17"/>
        <v>2.0099999999999909</v>
      </c>
    </row>
    <row r="501" spans="1:9" x14ac:dyDescent="0.3">
      <c r="A501" t="s">
        <v>15</v>
      </c>
      <c r="B501">
        <v>5</v>
      </c>
      <c r="C501">
        <v>1</v>
      </c>
      <c r="D501">
        <v>9</v>
      </c>
      <c r="E501">
        <v>1</v>
      </c>
      <c r="F501">
        <v>69.918999999999997</v>
      </c>
      <c r="G501">
        <v>69.3</v>
      </c>
      <c r="H501">
        <f t="shared" si="17"/>
        <v>0.61899999999999977</v>
      </c>
    </row>
    <row r="502" spans="1:9" x14ac:dyDescent="0.3">
      <c r="A502" t="s">
        <v>15</v>
      </c>
      <c r="B502">
        <v>5</v>
      </c>
      <c r="C502">
        <v>1</v>
      </c>
      <c r="D502">
        <v>10</v>
      </c>
      <c r="E502">
        <v>1</v>
      </c>
      <c r="F502">
        <v>72.2</v>
      </c>
      <c r="G502">
        <v>71.2</v>
      </c>
      <c r="H502">
        <f t="shared" si="17"/>
        <v>1</v>
      </c>
    </row>
    <row r="503" spans="1:9" x14ac:dyDescent="0.3">
      <c r="A503" t="s">
        <v>15</v>
      </c>
      <c r="B503">
        <v>5</v>
      </c>
      <c r="C503">
        <v>1</v>
      </c>
      <c r="D503">
        <v>11</v>
      </c>
      <c r="E503">
        <v>1</v>
      </c>
      <c r="F503">
        <v>58.823999999999998</v>
      </c>
      <c r="G503">
        <v>57</v>
      </c>
      <c r="H503">
        <f t="shared" si="17"/>
        <v>1.8239999999999981</v>
      </c>
    </row>
    <row r="504" spans="1:9" x14ac:dyDescent="0.3">
      <c r="A504" t="s">
        <v>15</v>
      </c>
      <c r="B504">
        <v>5</v>
      </c>
      <c r="C504">
        <v>1</v>
      </c>
      <c r="F504" s="1">
        <f>AVERAGE(F493:F503)</f>
        <v>71.30749999999999</v>
      </c>
      <c r="H504" s="1">
        <f>AVERAGE(H493:H503)</f>
        <v>1.1199999999999988</v>
      </c>
      <c r="I504">
        <f>H504/F504</f>
        <v>1.5706622725519741E-2</v>
      </c>
    </row>
    <row r="505" spans="1:9" x14ac:dyDescent="0.3">
      <c r="A505" t="s">
        <v>15</v>
      </c>
      <c r="B505">
        <v>5</v>
      </c>
      <c r="C505">
        <v>2</v>
      </c>
      <c r="D505">
        <v>1</v>
      </c>
      <c r="E505">
        <v>0</v>
      </c>
      <c r="F505">
        <v>80.069000000000003</v>
      </c>
      <c r="H505">
        <f t="shared" si="17"/>
        <v>80.069000000000003</v>
      </c>
    </row>
    <row r="506" spans="1:9" x14ac:dyDescent="0.3">
      <c r="A506" t="s">
        <v>15</v>
      </c>
      <c r="B506">
        <v>5</v>
      </c>
      <c r="C506">
        <v>2</v>
      </c>
      <c r="D506">
        <v>2</v>
      </c>
      <c r="E506">
        <v>0</v>
      </c>
      <c r="F506">
        <v>77.674999999999997</v>
      </c>
      <c r="H506">
        <f t="shared" si="17"/>
        <v>77.674999999999997</v>
      </c>
    </row>
    <row r="507" spans="1:9" x14ac:dyDescent="0.3">
      <c r="A507" t="s">
        <v>15</v>
      </c>
      <c r="B507">
        <v>5</v>
      </c>
      <c r="C507">
        <v>2</v>
      </c>
      <c r="D507">
        <v>3</v>
      </c>
      <c r="E507">
        <v>0</v>
      </c>
      <c r="F507">
        <v>71.296999999999997</v>
      </c>
      <c r="H507">
        <f t="shared" si="17"/>
        <v>71.296999999999997</v>
      </c>
    </row>
    <row r="508" spans="1:9" x14ac:dyDescent="0.3">
      <c r="A508" t="s">
        <v>15</v>
      </c>
      <c r="B508">
        <v>5</v>
      </c>
      <c r="C508">
        <v>2</v>
      </c>
      <c r="D508">
        <v>4</v>
      </c>
      <c r="E508">
        <v>0</v>
      </c>
      <c r="F508">
        <v>74.388999999999996</v>
      </c>
      <c r="H508">
        <f t="shared" si="17"/>
        <v>74.388999999999996</v>
      </c>
    </row>
    <row r="509" spans="1:9" x14ac:dyDescent="0.3">
      <c r="A509" t="s">
        <v>15</v>
      </c>
      <c r="B509">
        <v>5</v>
      </c>
      <c r="C509">
        <v>2</v>
      </c>
      <c r="D509">
        <v>5</v>
      </c>
      <c r="E509">
        <v>0</v>
      </c>
      <c r="F509">
        <v>83.045000000000002</v>
      </c>
      <c r="H509">
        <f t="shared" si="17"/>
        <v>83.045000000000002</v>
      </c>
    </row>
    <row r="510" spans="1:9" x14ac:dyDescent="0.3">
      <c r="A510" t="s">
        <v>15</v>
      </c>
      <c r="B510">
        <v>5</v>
      </c>
      <c r="C510">
        <v>2</v>
      </c>
      <c r="D510">
        <v>6</v>
      </c>
      <c r="E510">
        <v>0</v>
      </c>
      <c r="F510">
        <v>81.55</v>
      </c>
      <c r="H510">
        <f t="shared" si="17"/>
        <v>81.55</v>
      </c>
    </row>
    <row r="511" spans="1:9" x14ac:dyDescent="0.3">
      <c r="A511" t="s">
        <v>15</v>
      </c>
      <c r="B511">
        <v>5</v>
      </c>
      <c r="C511">
        <v>2</v>
      </c>
      <c r="D511">
        <v>7</v>
      </c>
      <c r="E511">
        <v>0</v>
      </c>
      <c r="F511">
        <v>64.902000000000001</v>
      </c>
      <c r="H511">
        <f t="shared" si="17"/>
        <v>64.902000000000001</v>
      </c>
    </row>
    <row r="512" spans="1:9" x14ac:dyDescent="0.3">
      <c r="A512" t="s">
        <v>15</v>
      </c>
      <c r="B512">
        <v>5</v>
      </c>
      <c r="C512">
        <v>2</v>
      </c>
      <c r="D512">
        <v>8</v>
      </c>
      <c r="E512">
        <v>0</v>
      </c>
      <c r="F512">
        <v>77.817999999999998</v>
      </c>
      <c r="H512">
        <f t="shared" si="17"/>
        <v>77.817999999999998</v>
      </c>
    </row>
    <row r="513" spans="1:9" x14ac:dyDescent="0.3">
      <c r="A513" t="s">
        <v>15</v>
      </c>
      <c r="B513">
        <v>5</v>
      </c>
      <c r="C513">
        <v>2</v>
      </c>
      <c r="D513">
        <v>9</v>
      </c>
      <c r="E513">
        <v>0</v>
      </c>
      <c r="F513">
        <v>78.349999999999994</v>
      </c>
      <c r="H513">
        <f t="shared" si="17"/>
        <v>78.349999999999994</v>
      </c>
    </row>
    <row r="514" spans="1:9" x14ac:dyDescent="0.3">
      <c r="A514" t="s">
        <v>15</v>
      </c>
      <c r="B514">
        <v>5</v>
      </c>
      <c r="C514">
        <v>2</v>
      </c>
      <c r="D514">
        <v>10</v>
      </c>
      <c r="E514">
        <v>0</v>
      </c>
      <c r="F514">
        <v>74.772000000000006</v>
      </c>
      <c r="H514">
        <f t="shared" si="17"/>
        <v>74.772000000000006</v>
      </c>
    </row>
    <row r="515" spans="1:9" x14ac:dyDescent="0.3">
      <c r="A515" t="s">
        <v>15</v>
      </c>
      <c r="B515">
        <v>5</v>
      </c>
      <c r="C515">
        <v>2</v>
      </c>
      <c r="D515">
        <v>11</v>
      </c>
      <c r="E515">
        <v>0</v>
      </c>
      <c r="F515">
        <v>70.111999999999995</v>
      </c>
      <c r="H515">
        <f t="shared" si="17"/>
        <v>70.111999999999995</v>
      </c>
    </row>
    <row r="516" spans="1:9" x14ac:dyDescent="0.3">
      <c r="A516" t="s">
        <v>15</v>
      </c>
      <c r="B516">
        <v>5</v>
      </c>
      <c r="C516">
        <v>2</v>
      </c>
      <c r="F516" s="1">
        <f>AVERAGE(F505:F515)</f>
        <v>75.816272727272732</v>
      </c>
      <c r="H516" s="1">
        <f>AVERAGE(H505:H515)</f>
        <v>75.816272727272732</v>
      </c>
      <c r="I516">
        <f>H516/F516</f>
        <v>1</v>
      </c>
    </row>
    <row r="517" spans="1:9" x14ac:dyDescent="0.3">
      <c r="A517" t="s">
        <v>15</v>
      </c>
      <c r="B517">
        <v>5</v>
      </c>
      <c r="C517">
        <v>2</v>
      </c>
      <c r="D517">
        <v>1</v>
      </c>
      <c r="E517">
        <v>1E-3</v>
      </c>
      <c r="F517">
        <v>86.451999999999998</v>
      </c>
      <c r="H517">
        <f t="shared" si="17"/>
        <v>86.451999999999998</v>
      </c>
    </row>
    <row r="518" spans="1:9" x14ac:dyDescent="0.3">
      <c r="A518" t="s">
        <v>15</v>
      </c>
      <c r="B518">
        <v>5</v>
      </c>
      <c r="C518">
        <v>2</v>
      </c>
      <c r="D518">
        <v>2</v>
      </c>
      <c r="E518">
        <v>1E-3</v>
      </c>
      <c r="F518">
        <v>61.265999999999998</v>
      </c>
      <c r="H518">
        <f t="shared" si="17"/>
        <v>61.265999999999998</v>
      </c>
    </row>
    <row r="519" spans="1:9" x14ac:dyDescent="0.3">
      <c r="A519" t="s">
        <v>15</v>
      </c>
      <c r="B519">
        <v>5</v>
      </c>
      <c r="C519">
        <v>2</v>
      </c>
      <c r="D519">
        <v>3</v>
      </c>
      <c r="E519">
        <v>1E-3</v>
      </c>
      <c r="F519">
        <v>66.207999999999998</v>
      </c>
      <c r="H519">
        <f t="shared" si="17"/>
        <v>66.207999999999998</v>
      </c>
    </row>
    <row r="520" spans="1:9" x14ac:dyDescent="0.3">
      <c r="A520" t="s">
        <v>15</v>
      </c>
      <c r="B520">
        <v>5</v>
      </c>
      <c r="C520">
        <v>2</v>
      </c>
      <c r="D520">
        <v>4</v>
      </c>
      <c r="E520">
        <v>1E-3</v>
      </c>
      <c r="F520">
        <v>79.274000000000001</v>
      </c>
      <c r="G520">
        <v>35.515968464640302</v>
      </c>
      <c r="H520">
        <f t="shared" si="17"/>
        <v>43.758031535359699</v>
      </c>
    </row>
    <row r="521" spans="1:9" x14ac:dyDescent="0.3">
      <c r="A521" t="s">
        <v>15</v>
      </c>
      <c r="B521">
        <v>5</v>
      </c>
      <c r="C521">
        <v>2</v>
      </c>
      <c r="D521">
        <v>5</v>
      </c>
      <c r="E521">
        <v>1E-3</v>
      </c>
      <c r="F521">
        <v>71.123999999999995</v>
      </c>
      <c r="G521">
        <v>40.935777511535505</v>
      </c>
      <c r="H521">
        <f t="shared" si="17"/>
        <v>30.18822248846449</v>
      </c>
    </row>
    <row r="522" spans="1:9" x14ac:dyDescent="0.3">
      <c r="A522" t="s">
        <v>15</v>
      </c>
      <c r="B522">
        <v>5</v>
      </c>
      <c r="C522">
        <v>2</v>
      </c>
      <c r="D522">
        <v>6</v>
      </c>
      <c r="E522">
        <v>1E-3</v>
      </c>
      <c r="F522">
        <v>68.453000000000003</v>
      </c>
      <c r="G522">
        <v>52.776078852593599</v>
      </c>
      <c r="H522">
        <f t="shared" si="17"/>
        <v>15.676921147406404</v>
      </c>
    </row>
    <row r="523" spans="1:9" x14ac:dyDescent="0.3">
      <c r="A523" t="s">
        <v>15</v>
      </c>
      <c r="B523">
        <v>5</v>
      </c>
      <c r="C523">
        <v>2</v>
      </c>
      <c r="D523">
        <v>7</v>
      </c>
      <c r="E523">
        <v>1E-3</v>
      </c>
      <c r="F523">
        <v>64.331000000000003</v>
      </c>
      <c r="H523">
        <f t="shared" si="17"/>
        <v>64.331000000000003</v>
      </c>
    </row>
    <row r="524" spans="1:9" x14ac:dyDescent="0.3">
      <c r="A524" t="s">
        <v>15</v>
      </c>
      <c r="B524">
        <v>5</v>
      </c>
      <c r="C524">
        <v>2</v>
      </c>
      <c r="D524">
        <v>8</v>
      </c>
      <c r="E524">
        <v>1E-3</v>
      </c>
      <c r="F524">
        <v>68.852999999999994</v>
      </c>
      <c r="H524">
        <f t="shared" si="17"/>
        <v>68.852999999999994</v>
      </c>
    </row>
    <row r="525" spans="1:9" x14ac:dyDescent="0.3">
      <c r="A525" t="s">
        <v>15</v>
      </c>
      <c r="B525">
        <v>5</v>
      </c>
      <c r="C525">
        <v>2</v>
      </c>
      <c r="D525">
        <v>9</v>
      </c>
      <c r="E525">
        <v>1E-3</v>
      </c>
      <c r="F525">
        <v>76.406999999999996</v>
      </c>
      <c r="H525">
        <f t="shared" si="17"/>
        <v>76.406999999999996</v>
      </c>
    </row>
    <row r="526" spans="1:9" x14ac:dyDescent="0.3">
      <c r="A526" t="s">
        <v>15</v>
      </c>
      <c r="B526">
        <v>5</v>
      </c>
      <c r="C526">
        <v>2</v>
      </c>
      <c r="D526">
        <v>10</v>
      </c>
      <c r="E526">
        <v>1E-3</v>
      </c>
      <c r="F526">
        <v>63.865000000000002</v>
      </c>
      <c r="H526">
        <f t="shared" si="17"/>
        <v>63.865000000000002</v>
      </c>
    </row>
    <row r="527" spans="1:9" x14ac:dyDescent="0.3">
      <c r="A527" t="s">
        <v>15</v>
      </c>
      <c r="B527">
        <v>5</v>
      </c>
      <c r="C527">
        <v>2</v>
      </c>
      <c r="D527">
        <v>11</v>
      </c>
      <c r="E527">
        <v>1E-3</v>
      </c>
      <c r="F527" t="s">
        <v>8</v>
      </c>
      <c r="H527" t="s">
        <v>8</v>
      </c>
    </row>
    <row r="528" spans="1:9" x14ac:dyDescent="0.3">
      <c r="A528" t="s">
        <v>15</v>
      </c>
      <c r="B528">
        <v>5</v>
      </c>
      <c r="C528">
        <v>2</v>
      </c>
      <c r="F528" s="1">
        <f>AVERAGE(F517:F527)</f>
        <v>70.6233</v>
      </c>
      <c r="H528" s="1">
        <f>AVERAGE(H517:H527)</f>
        <v>57.70051751712306</v>
      </c>
      <c r="I528">
        <f>H528/F528</f>
        <v>0.81701814439601461</v>
      </c>
    </row>
    <row r="529" spans="1:9" x14ac:dyDescent="0.3">
      <c r="A529" t="s">
        <v>15</v>
      </c>
      <c r="B529">
        <v>5</v>
      </c>
      <c r="C529">
        <v>2</v>
      </c>
      <c r="D529">
        <v>1</v>
      </c>
      <c r="E529">
        <v>0.01</v>
      </c>
      <c r="F529">
        <v>73.117999999999995</v>
      </c>
      <c r="H529">
        <f t="shared" si="17"/>
        <v>73.117999999999995</v>
      </c>
    </row>
    <row r="530" spans="1:9" x14ac:dyDescent="0.3">
      <c r="A530" t="s">
        <v>15</v>
      </c>
      <c r="B530">
        <v>5</v>
      </c>
      <c r="C530">
        <v>2</v>
      </c>
      <c r="D530">
        <v>2</v>
      </c>
      <c r="E530">
        <v>0.01</v>
      </c>
      <c r="F530">
        <v>85.826999999999998</v>
      </c>
      <c r="H530">
        <f t="shared" si="17"/>
        <v>85.826999999999998</v>
      </c>
    </row>
    <row r="531" spans="1:9" x14ac:dyDescent="0.3">
      <c r="A531" t="s">
        <v>15</v>
      </c>
      <c r="B531">
        <v>5</v>
      </c>
      <c r="C531">
        <v>2</v>
      </c>
      <c r="D531">
        <v>3</v>
      </c>
      <c r="E531">
        <v>0.01</v>
      </c>
      <c r="F531">
        <v>64.700999999999993</v>
      </c>
      <c r="H531">
        <f t="shared" si="17"/>
        <v>64.700999999999993</v>
      </c>
    </row>
    <row r="532" spans="1:9" x14ac:dyDescent="0.3">
      <c r="A532" t="s">
        <v>15</v>
      </c>
      <c r="B532">
        <v>5</v>
      </c>
      <c r="C532">
        <v>2</v>
      </c>
      <c r="D532">
        <v>4</v>
      </c>
      <c r="E532">
        <v>0.01</v>
      </c>
      <c r="F532">
        <v>61.018000000000001</v>
      </c>
      <c r="H532">
        <f t="shared" si="17"/>
        <v>61.018000000000001</v>
      </c>
    </row>
    <row r="533" spans="1:9" x14ac:dyDescent="0.3">
      <c r="A533" t="s">
        <v>15</v>
      </c>
      <c r="B533">
        <v>5</v>
      </c>
      <c r="C533">
        <v>2</v>
      </c>
      <c r="D533">
        <v>5</v>
      </c>
      <c r="E533">
        <v>0.01</v>
      </c>
      <c r="F533">
        <v>69.611999999999995</v>
      </c>
      <c r="H533">
        <f t="shared" si="17"/>
        <v>69.611999999999995</v>
      </c>
    </row>
    <row r="534" spans="1:9" x14ac:dyDescent="0.3">
      <c r="A534" t="s">
        <v>15</v>
      </c>
      <c r="B534">
        <v>5</v>
      </c>
      <c r="C534">
        <v>2</v>
      </c>
      <c r="D534">
        <v>6</v>
      </c>
      <c r="E534">
        <v>0.01</v>
      </c>
      <c r="F534" t="s">
        <v>8</v>
      </c>
      <c r="H534" t="s">
        <v>8</v>
      </c>
    </row>
    <row r="535" spans="1:9" x14ac:dyDescent="0.3">
      <c r="A535" t="s">
        <v>15</v>
      </c>
      <c r="B535">
        <v>5</v>
      </c>
      <c r="C535">
        <v>2</v>
      </c>
      <c r="D535">
        <v>7</v>
      </c>
      <c r="E535">
        <v>0.01</v>
      </c>
      <c r="F535">
        <v>66.488</v>
      </c>
      <c r="H535">
        <f t="shared" si="17"/>
        <v>66.488</v>
      </c>
    </row>
    <row r="536" spans="1:9" x14ac:dyDescent="0.3">
      <c r="A536" t="s">
        <v>15</v>
      </c>
      <c r="B536">
        <v>5</v>
      </c>
      <c r="C536">
        <v>2</v>
      </c>
      <c r="D536">
        <v>8</v>
      </c>
      <c r="E536">
        <v>0.01</v>
      </c>
      <c r="F536">
        <v>75.879000000000005</v>
      </c>
      <c r="H536">
        <f t="shared" si="17"/>
        <v>75.879000000000005</v>
      </c>
    </row>
    <row r="537" spans="1:9" x14ac:dyDescent="0.3">
      <c r="A537" t="s">
        <v>15</v>
      </c>
      <c r="B537">
        <v>5</v>
      </c>
      <c r="C537">
        <v>2</v>
      </c>
      <c r="D537">
        <v>9</v>
      </c>
      <c r="E537">
        <v>0.01</v>
      </c>
      <c r="F537">
        <v>77.231999999999999</v>
      </c>
      <c r="H537">
        <f t="shared" si="17"/>
        <v>77.231999999999999</v>
      </c>
    </row>
    <row r="538" spans="1:9" x14ac:dyDescent="0.3">
      <c r="A538" t="s">
        <v>15</v>
      </c>
      <c r="B538">
        <v>5</v>
      </c>
      <c r="C538">
        <v>2</v>
      </c>
      <c r="D538">
        <v>10</v>
      </c>
      <c r="E538">
        <v>0.01</v>
      </c>
      <c r="F538">
        <v>80.23</v>
      </c>
      <c r="H538">
        <f t="shared" si="17"/>
        <v>80.23</v>
      </c>
    </row>
    <row r="539" spans="1:9" x14ac:dyDescent="0.3">
      <c r="A539" t="s">
        <v>15</v>
      </c>
      <c r="B539">
        <v>5</v>
      </c>
      <c r="C539">
        <v>2</v>
      </c>
      <c r="D539">
        <v>11</v>
      </c>
      <c r="E539">
        <v>0.01</v>
      </c>
      <c r="F539">
        <v>84.679000000000002</v>
      </c>
      <c r="H539">
        <f t="shared" si="17"/>
        <v>84.679000000000002</v>
      </c>
    </row>
    <row r="540" spans="1:9" x14ac:dyDescent="0.3">
      <c r="A540" t="s">
        <v>15</v>
      </c>
      <c r="B540">
        <v>5</v>
      </c>
      <c r="C540">
        <v>2</v>
      </c>
      <c r="F540" s="1">
        <f>AVERAGE(F529:F539)</f>
        <v>73.878399999999999</v>
      </c>
      <c r="H540" s="1">
        <f>AVERAGE(H529:H539)</f>
        <v>73.878399999999999</v>
      </c>
      <c r="I540">
        <f>H540/F540</f>
        <v>1</v>
      </c>
    </row>
    <row r="541" spans="1:9" x14ac:dyDescent="0.3">
      <c r="A541" t="s">
        <v>15</v>
      </c>
      <c r="B541">
        <v>5</v>
      </c>
      <c r="C541">
        <v>2</v>
      </c>
      <c r="D541">
        <v>1</v>
      </c>
      <c r="E541">
        <v>0.1</v>
      </c>
      <c r="F541">
        <v>66.376999999999995</v>
      </c>
      <c r="G541">
        <v>42.66391855517508</v>
      </c>
      <c r="H541">
        <f t="shared" si="17"/>
        <v>23.713081444824915</v>
      </c>
    </row>
    <row r="542" spans="1:9" x14ac:dyDescent="0.3">
      <c r="A542" t="s">
        <v>15</v>
      </c>
      <c r="B542">
        <v>5</v>
      </c>
      <c r="C542">
        <v>2</v>
      </c>
      <c r="D542">
        <v>2</v>
      </c>
      <c r="E542">
        <v>0.1</v>
      </c>
      <c r="F542">
        <v>77.158000000000001</v>
      </c>
      <c r="G542">
        <v>63.831779921262196</v>
      </c>
      <c r="H542">
        <f t="shared" si="17"/>
        <v>13.326220078737805</v>
      </c>
    </row>
    <row r="543" spans="1:9" x14ac:dyDescent="0.3">
      <c r="A543" t="s">
        <v>15</v>
      </c>
      <c r="B543">
        <v>5</v>
      </c>
      <c r="C543">
        <v>2</v>
      </c>
      <c r="D543">
        <v>3</v>
      </c>
      <c r="E543">
        <v>0.1</v>
      </c>
      <c r="F543">
        <v>73.998999999999995</v>
      </c>
      <c r="G543">
        <v>51.472775057935898</v>
      </c>
      <c r="H543">
        <f t="shared" si="17"/>
        <v>22.526224942064097</v>
      </c>
    </row>
    <row r="544" spans="1:9" x14ac:dyDescent="0.3">
      <c r="A544" t="s">
        <v>15</v>
      </c>
      <c r="B544">
        <v>5</v>
      </c>
      <c r="C544">
        <v>2</v>
      </c>
      <c r="D544">
        <v>4</v>
      </c>
      <c r="E544">
        <v>0.1</v>
      </c>
      <c r="F544">
        <v>72.805000000000007</v>
      </c>
      <c r="G544">
        <v>46.854738354444208</v>
      </c>
      <c r="H544">
        <f t="shared" si="17"/>
        <v>25.950261645555798</v>
      </c>
    </row>
    <row r="545" spans="1:9" x14ac:dyDescent="0.3">
      <c r="A545" t="s">
        <v>15</v>
      </c>
      <c r="B545">
        <v>5</v>
      </c>
      <c r="C545">
        <v>2</v>
      </c>
      <c r="D545">
        <v>5</v>
      </c>
      <c r="E545">
        <v>0.1</v>
      </c>
      <c r="F545">
        <v>81.805999999999997</v>
      </c>
      <c r="G545">
        <v>59.745464757616304</v>
      </c>
      <c r="H545">
        <f t="shared" si="17"/>
        <v>22.060535242383693</v>
      </c>
    </row>
    <row r="546" spans="1:9" x14ac:dyDescent="0.3">
      <c r="A546" t="s">
        <v>15</v>
      </c>
      <c r="B546">
        <v>5</v>
      </c>
      <c r="C546">
        <v>2</v>
      </c>
      <c r="D546">
        <v>6</v>
      </c>
      <c r="E546">
        <v>0.1</v>
      </c>
      <c r="F546">
        <v>82.238</v>
      </c>
      <c r="G546">
        <v>42.602062729690005</v>
      </c>
      <c r="H546">
        <f t="shared" si="17"/>
        <v>39.635937270309995</v>
      </c>
    </row>
    <row r="547" spans="1:9" x14ac:dyDescent="0.3">
      <c r="A547" t="s">
        <v>15</v>
      </c>
      <c r="B547">
        <v>5</v>
      </c>
      <c r="C547">
        <v>2</v>
      </c>
      <c r="D547">
        <v>7</v>
      </c>
      <c r="E547">
        <v>0.1</v>
      </c>
      <c r="F547">
        <v>82.915000000000006</v>
      </c>
      <c r="G547">
        <v>50.309429108520099</v>
      </c>
      <c r="H547">
        <f t="shared" si="17"/>
        <v>32.605570891479907</v>
      </c>
    </row>
    <row r="548" spans="1:9" x14ac:dyDescent="0.3">
      <c r="A548" t="s">
        <v>15</v>
      </c>
      <c r="B548">
        <v>5</v>
      </c>
      <c r="C548">
        <v>2</v>
      </c>
      <c r="D548">
        <v>8</v>
      </c>
      <c r="E548">
        <v>0.1</v>
      </c>
      <c r="F548">
        <v>82.712999999999994</v>
      </c>
      <c r="G548">
        <v>53.701764630106403</v>
      </c>
      <c r="H548">
        <f t="shared" si="17"/>
        <v>29.011235369893591</v>
      </c>
    </row>
    <row r="549" spans="1:9" x14ac:dyDescent="0.3">
      <c r="A549" t="s">
        <v>15</v>
      </c>
      <c r="B549">
        <v>5</v>
      </c>
      <c r="C549">
        <v>2</v>
      </c>
      <c r="D549">
        <v>9</v>
      </c>
      <c r="E549">
        <v>0.1</v>
      </c>
      <c r="F549">
        <v>73.855999999999995</v>
      </c>
      <c r="G549">
        <v>58.916046494544105</v>
      </c>
      <c r="H549">
        <f t="shared" si="17"/>
        <v>14.93995350545589</v>
      </c>
    </row>
    <row r="550" spans="1:9" x14ac:dyDescent="0.3">
      <c r="A550" t="s">
        <v>15</v>
      </c>
      <c r="B550">
        <v>5</v>
      </c>
      <c r="C550">
        <v>2</v>
      </c>
      <c r="D550">
        <v>10</v>
      </c>
      <c r="E550">
        <v>0.1</v>
      </c>
      <c r="F550">
        <v>62.531999999999996</v>
      </c>
      <c r="G550">
        <v>33.167360727308896</v>
      </c>
      <c r="H550">
        <f t="shared" si="17"/>
        <v>29.3646392726911</v>
      </c>
    </row>
    <row r="551" spans="1:9" x14ac:dyDescent="0.3">
      <c r="A551" t="s">
        <v>15</v>
      </c>
      <c r="B551">
        <v>5</v>
      </c>
      <c r="C551">
        <v>2</v>
      </c>
      <c r="D551">
        <v>11</v>
      </c>
      <c r="E551">
        <v>0.1</v>
      </c>
      <c r="F551">
        <v>75.527000000000001</v>
      </c>
      <c r="G551">
        <v>49.759834900911059</v>
      </c>
      <c r="H551">
        <f t="shared" si="17"/>
        <v>25.767165099088942</v>
      </c>
    </row>
    <row r="552" spans="1:9" x14ac:dyDescent="0.3">
      <c r="A552" t="s">
        <v>15</v>
      </c>
      <c r="B552">
        <v>5</v>
      </c>
      <c r="C552">
        <v>2</v>
      </c>
      <c r="F552" s="1">
        <f>AVERAGE(F541:F551)</f>
        <v>75.629636363636365</v>
      </c>
      <c r="H552" s="1">
        <f>AVERAGE(H541:H551)</f>
        <v>25.354620432953251</v>
      </c>
      <c r="I552">
        <f>H552/F552</f>
        <v>0.33524715511053355</v>
      </c>
    </row>
    <row r="553" spans="1:9" x14ac:dyDescent="0.3">
      <c r="A553" t="s">
        <v>15</v>
      </c>
      <c r="B553">
        <v>5</v>
      </c>
      <c r="C553">
        <v>2</v>
      </c>
      <c r="D553">
        <v>1</v>
      </c>
      <c r="E553">
        <v>1</v>
      </c>
      <c r="F553">
        <v>75.605999999999995</v>
      </c>
      <c r="G553">
        <v>65.541459665277898</v>
      </c>
      <c r="H553">
        <f t="shared" si="17"/>
        <v>10.064540334722096</v>
      </c>
    </row>
    <row r="554" spans="1:9" x14ac:dyDescent="0.3">
      <c r="A554" t="s">
        <v>15</v>
      </c>
      <c r="B554">
        <v>5</v>
      </c>
      <c r="C554">
        <v>2</v>
      </c>
      <c r="D554">
        <v>2</v>
      </c>
      <c r="E554">
        <v>1</v>
      </c>
      <c r="F554">
        <v>81.453999999999994</v>
      </c>
      <c r="G554">
        <v>66.971969961578594</v>
      </c>
      <c r="H554">
        <f t="shared" ref="H554:H575" si="18">F554-G554</f>
        <v>14.482030038421399</v>
      </c>
    </row>
    <row r="555" spans="1:9" x14ac:dyDescent="0.3">
      <c r="A555" t="s">
        <v>15</v>
      </c>
      <c r="B555">
        <v>5</v>
      </c>
      <c r="C555">
        <v>2</v>
      </c>
      <c r="D555">
        <v>3</v>
      </c>
      <c r="E555">
        <v>1</v>
      </c>
      <c r="F555">
        <v>57.825000000000003</v>
      </c>
      <c r="G555">
        <v>51.437480084721898</v>
      </c>
      <c r="H555">
        <f t="shared" si="18"/>
        <v>6.387519915278105</v>
      </c>
    </row>
    <row r="556" spans="1:9" x14ac:dyDescent="0.3">
      <c r="A556" t="s">
        <v>15</v>
      </c>
      <c r="B556">
        <v>5</v>
      </c>
      <c r="C556">
        <v>2</v>
      </c>
      <c r="D556">
        <v>4</v>
      </c>
      <c r="E556">
        <v>1</v>
      </c>
      <c r="F556">
        <v>75.533000000000001</v>
      </c>
      <c r="G556">
        <v>66.557949394955813</v>
      </c>
      <c r="H556">
        <f t="shared" si="18"/>
        <v>8.9750506050441885</v>
      </c>
    </row>
    <row r="557" spans="1:9" x14ac:dyDescent="0.3">
      <c r="A557" t="s">
        <v>15</v>
      </c>
      <c r="B557">
        <v>5</v>
      </c>
      <c r="C557">
        <v>2</v>
      </c>
      <c r="D557">
        <v>5</v>
      </c>
      <c r="E557">
        <v>1</v>
      </c>
      <c r="F557">
        <v>75.903000000000006</v>
      </c>
      <c r="G557">
        <v>63.796103898540501</v>
      </c>
      <c r="H557">
        <f t="shared" si="18"/>
        <v>12.106896101459505</v>
      </c>
    </row>
    <row r="558" spans="1:9" x14ac:dyDescent="0.3">
      <c r="A558" t="s">
        <v>15</v>
      </c>
      <c r="B558">
        <v>5</v>
      </c>
      <c r="C558">
        <v>2</v>
      </c>
      <c r="D558">
        <v>6</v>
      </c>
      <c r="E558">
        <v>1</v>
      </c>
      <c r="F558">
        <v>80.013000000000005</v>
      </c>
      <c r="G558">
        <v>67.03971066556619</v>
      </c>
      <c r="H558">
        <f t="shared" si="18"/>
        <v>12.973289334433815</v>
      </c>
    </row>
    <row r="559" spans="1:9" x14ac:dyDescent="0.3">
      <c r="A559" t="s">
        <v>15</v>
      </c>
      <c r="B559">
        <v>5</v>
      </c>
      <c r="C559">
        <v>2</v>
      </c>
      <c r="D559">
        <v>7</v>
      </c>
      <c r="E559">
        <v>1</v>
      </c>
      <c r="F559">
        <v>76.134</v>
      </c>
      <c r="G559">
        <v>63.762667837067895</v>
      </c>
      <c r="H559">
        <f t="shared" si="18"/>
        <v>12.371332162932106</v>
      </c>
    </row>
    <row r="560" spans="1:9" x14ac:dyDescent="0.3">
      <c r="A560" t="s">
        <v>15</v>
      </c>
      <c r="B560">
        <v>5</v>
      </c>
      <c r="C560">
        <v>2</v>
      </c>
      <c r="D560">
        <v>8</v>
      </c>
      <c r="E560">
        <v>1</v>
      </c>
      <c r="F560">
        <v>73.344999999999999</v>
      </c>
      <c r="G560">
        <v>66.793488825931604</v>
      </c>
      <c r="H560">
        <f t="shared" si="18"/>
        <v>6.5515111740683949</v>
      </c>
    </row>
    <row r="561" spans="1:9" x14ac:dyDescent="0.3">
      <c r="A561" t="s">
        <v>15</v>
      </c>
      <c r="B561">
        <v>5</v>
      </c>
      <c r="C561">
        <v>2</v>
      </c>
      <c r="D561">
        <v>9</v>
      </c>
      <c r="E561">
        <v>1</v>
      </c>
      <c r="F561">
        <v>72.828999999999994</v>
      </c>
      <c r="G561">
        <v>59.6452671951483</v>
      </c>
      <c r="H561">
        <f t="shared" si="18"/>
        <v>13.183732804851694</v>
      </c>
    </row>
    <row r="562" spans="1:9" x14ac:dyDescent="0.3">
      <c r="A562" t="s">
        <v>15</v>
      </c>
      <c r="B562">
        <v>5</v>
      </c>
      <c r="C562">
        <v>2</v>
      </c>
      <c r="D562">
        <v>10</v>
      </c>
      <c r="E562">
        <v>1</v>
      </c>
      <c r="F562">
        <v>67.671000000000006</v>
      </c>
      <c r="G562">
        <v>52.046423893306795</v>
      </c>
      <c r="H562">
        <f t="shared" si="18"/>
        <v>15.624576106693212</v>
      </c>
    </row>
    <row r="563" spans="1:9" x14ac:dyDescent="0.3">
      <c r="A563" t="s">
        <v>15</v>
      </c>
      <c r="B563">
        <v>5</v>
      </c>
      <c r="C563">
        <v>2</v>
      </c>
      <c r="D563">
        <v>11</v>
      </c>
      <c r="E563">
        <v>1</v>
      </c>
      <c r="F563">
        <v>75.972999999999999</v>
      </c>
      <c r="G563">
        <v>67.942455333102004</v>
      </c>
      <c r="H563">
        <f t="shared" si="18"/>
        <v>8.0305446668979954</v>
      </c>
    </row>
    <row r="564" spans="1:9" x14ac:dyDescent="0.3">
      <c r="A564" t="s">
        <v>15</v>
      </c>
      <c r="B564">
        <v>5</v>
      </c>
      <c r="C564">
        <v>2</v>
      </c>
      <c r="F564" s="1">
        <f>AVERAGE(F553:F563)</f>
        <v>73.844181818181823</v>
      </c>
      <c r="H564" s="1">
        <f>AVERAGE(H553:H563)</f>
        <v>10.9773657495275</v>
      </c>
      <c r="I564">
        <f>H564/F564</f>
        <v>0.14865579764369014</v>
      </c>
    </row>
    <row r="565" spans="1:9" x14ac:dyDescent="0.3">
      <c r="A565" t="s">
        <v>15</v>
      </c>
      <c r="B565">
        <v>5</v>
      </c>
      <c r="C565">
        <v>2</v>
      </c>
      <c r="D565">
        <v>1</v>
      </c>
      <c r="E565">
        <v>3.16</v>
      </c>
      <c r="F565">
        <v>74.103999999999999</v>
      </c>
      <c r="G565">
        <v>65.75832084964901</v>
      </c>
      <c r="H565">
        <f t="shared" si="18"/>
        <v>8.3456791503509891</v>
      </c>
    </row>
    <row r="566" spans="1:9" x14ac:dyDescent="0.3">
      <c r="A566" t="s">
        <v>15</v>
      </c>
      <c r="B566">
        <v>5</v>
      </c>
      <c r="C566">
        <v>2</v>
      </c>
      <c r="D566">
        <v>2</v>
      </c>
      <c r="E566">
        <v>3.16</v>
      </c>
      <c r="F566">
        <v>66.805000000000007</v>
      </c>
      <c r="G566">
        <v>60.807692021185304</v>
      </c>
      <c r="H566">
        <f t="shared" si="18"/>
        <v>5.9973079788147032</v>
      </c>
    </row>
    <row r="567" spans="1:9" x14ac:dyDescent="0.3">
      <c r="A567" t="s">
        <v>15</v>
      </c>
      <c r="B567">
        <v>5</v>
      </c>
      <c r="C567">
        <v>2</v>
      </c>
      <c r="D567">
        <v>3</v>
      </c>
      <c r="E567">
        <v>3.16</v>
      </c>
      <c r="F567">
        <v>75.12</v>
      </c>
      <c r="G567">
        <v>67.601622667309798</v>
      </c>
      <c r="H567">
        <f t="shared" si="18"/>
        <v>7.518377332690207</v>
      </c>
    </row>
    <row r="568" spans="1:9" x14ac:dyDescent="0.3">
      <c r="A568" t="s">
        <v>15</v>
      </c>
      <c r="B568">
        <v>5</v>
      </c>
      <c r="C568">
        <v>2</v>
      </c>
      <c r="D568">
        <v>4</v>
      </c>
      <c r="E568">
        <v>3.16</v>
      </c>
      <c r="F568">
        <v>67.781999999999996</v>
      </c>
      <c r="G568">
        <v>55.320908494098802</v>
      </c>
      <c r="H568">
        <f t="shared" si="18"/>
        <v>12.461091505901194</v>
      </c>
    </row>
    <row r="569" spans="1:9" x14ac:dyDescent="0.3">
      <c r="A569" t="s">
        <v>15</v>
      </c>
      <c r="B569">
        <v>5</v>
      </c>
      <c r="C569">
        <v>2</v>
      </c>
      <c r="D569">
        <v>5</v>
      </c>
      <c r="E569">
        <v>3.16</v>
      </c>
      <c r="F569">
        <v>64.456000000000003</v>
      </c>
      <c r="G569">
        <v>54.315025109118906</v>
      </c>
      <c r="H569">
        <f t="shared" si="18"/>
        <v>10.140974890881097</v>
      </c>
    </row>
    <row r="570" spans="1:9" x14ac:dyDescent="0.3">
      <c r="A570" t="s">
        <v>15</v>
      </c>
      <c r="B570">
        <v>5</v>
      </c>
      <c r="C570">
        <v>2</v>
      </c>
      <c r="D570">
        <v>6</v>
      </c>
      <c r="E570">
        <v>3.16</v>
      </c>
      <c r="F570">
        <v>74.534999999999997</v>
      </c>
      <c r="G570">
        <v>60.3827131979385</v>
      </c>
      <c r="H570">
        <f t="shared" si="18"/>
        <v>14.152286802061496</v>
      </c>
    </row>
    <row r="571" spans="1:9" x14ac:dyDescent="0.3">
      <c r="A571" t="s">
        <v>15</v>
      </c>
      <c r="B571">
        <v>5</v>
      </c>
      <c r="C571">
        <v>2</v>
      </c>
      <c r="D571">
        <v>7</v>
      </c>
      <c r="E571">
        <v>3.16</v>
      </c>
      <c r="F571">
        <v>68.599999999999994</v>
      </c>
      <c r="G571">
        <v>56.909827863225701</v>
      </c>
      <c r="H571">
        <f t="shared" si="18"/>
        <v>11.690172136774294</v>
      </c>
    </row>
    <row r="572" spans="1:9" x14ac:dyDescent="0.3">
      <c r="A572" t="s">
        <v>15</v>
      </c>
      <c r="B572">
        <v>5</v>
      </c>
      <c r="C572">
        <v>2</v>
      </c>
      <c r="D572">
        <v>8</v>
      </c>
      <c r="E572">
        <v>3.16</v>
      </c>
      <c r="F572">
        <v>67.037000000000006</v>
      </c>
      <c r="G572">
        <v>58.292243457607498</v>
      </c>
      <c r="H572">
        <f t="shared" si="18"/>
        <v>8.7447565423925084</v>
      </c>
    </row>
    <row r="573" spans="1:9" x14ac:dyDescent="0.3">
      <c r="A573" t="s">
        <v>15</v>
      </c>
      <c r="B573">
        <v>5</v>
      </c>
      <c r="C573">
        <v>2</v>
      </c>
      <c r="D573">
        <v>9</v>
      </c>
      <c r="E573">
        <v>3.16</v>
      </c>
      <c r="F573">
        <v>75.415000000000006</v>
      </c>
      <c r="G573">
        <v>54.883145704565301</v>
      </c>
      <c r="H573">
        <f t="shared" si="18"/>
        <v>20.531854295434705</v>
      </c>
    </row>
    <row r="574" spans="1:9" x14ac:dyDescent="0.3">
      <c r="A574" t="s">
        <v>15</v>
      </c>
      <c r="B574">
        <v>5</v>
      </c>
      <c r="C574">
        <v>2</v>
      </c>
      <c r="D574">
        <v>10</v>
      </c>
      <c r="E574">
        <v>3.16</v>
      </c>
      <c r="F574">
        <v>73.688000000000002</v>
      </c>
      <c r="G574">
        <v>59.478644199706103</v>
      </c>
      <c r="H574">
        <f t="shared" si="18"/>
        <v>14.209355800293899</v>
      </c>
    </row>
    <row r="575" spans="1:9" x14ac:dyDescent="0.3">
      <c r="A575" t="s">
        <v>15</v>
      </c>
      <c r="B575">
        <v>5</v>
      </c>
      <c r="C575">
        <v>2</v>
      </c>
      <c r="D575">
        <v>11</v>
      </c>
      <c r="E575">
        <v>3.16</v>
      </c>
      <c r="F575">
        <v>69.355999999999995</v>
      </c>
      <c r="G575">
        <v>63.173172192280298</v>
      </c>
      <c r="H575">
        <f t="shared" si="18"/>
        <v>6.182827807719697</v>
      </c>
    </row>
    <row r="576" spans="1:9" x14ac:dyDescent="0.3">
      <c r="A576" t="s">
        <v>15</v>
      </c>
      <c r="B576">
        <v>5</v>
      </c>
      <c r="C576">
        <v>2</v>
      </c>
      <c r="F576" s="1">
        <f>AVERAGE(F565:F575)</f>
        <v>70.62709090909091</v>
      </c>
      <c r="H576" s="1">
        <f>AVERAGE(H565:H575)</f>
        <v>10.906789476664981</v>
      </c>
      <c r="I576">
        <f>H576/F576</f>
        <v>0.1544278454099699</v>
      </c>
    </row>
    <row r="577" spans="1:9" x14ac:dyDescent="0.3">
      <c r="A577" t="s">
        <v>15</v>
      </c>
      <c r="B577">
        <v>5</v>
      </c>
      <c r="C577">
        <v>3</v>
      </c>
      <c r="D577">
        <v>1</v>
      </c>
      <c r="E577">
        <v>0</v>
      </c>
      <c r="F577">
        <v>87.1</v>
      </c>
      <c r="G577">
        <v>25</v>
      </c>
      <c r="H577">
        <f>F577-G577</f>
        <v>62.099999999999994</v>
      </c>
    </row>
    <row r="578" spans="1:9" x14ac:dyDescent="0.3">
      <c r="A578" t="s">
        <v>15</v>
      </c>
      <c r="B578">
        <v>5</v>
      </c>
      <c r="C578">
        <v>3</v>
      </c>
      <c r="D578">
        <v>2</v>
      </c>
      <c r="E578">
        <v>0</v>
      </c>
      <c r="F578" t="s">
        <v>8</v>
      </c>
      <c r="G578" t="s">
        <v>8</v>
      </c>
      <c r="H578" t="s">
        <v>8</v>
      </c>
    </row>
    <row r="579" spans="1:9" x14ac:dyDescent="0.3">
      <c r="A579" t="s">
        <v>15</v>
      </c>
      <c r="B579">
        <v>5</v>
      </c>
      <c r="C579">
        <v>3</v>
      </c>
      <c r="D579">
        <v>3</v>
      </c>
      <c r="E579">
        <v>0</v>
      </c>
      <c r="F579">
        <v>75.230999999999995</v>
      </c>
      <c r="H579">
        <f t="shared" ref="H579:H587" si="19">F579-G579</f>
        <v>75.230999999999995</v>
      </c>
    </row>
    <row r="580" spans="1:9" x14ac:dyDescent="0.3">
      <c r="A580" t="s">
        <v>15</v>
      </c>
      <c r="B580">
        <v>5</v>
      </c>
      <c r="C580">
        <v>3</v>
      </c>
      <c r="D580">
        <v>4</v>
      </c>
      <c r="E580">
        <v>0</v>
      </c>
      <c r="F580" t="s">
        <v>8</v>
      </c>
      <c r="G580" t="s">
        <v>8</v>
      </c>
      <c r="H580" t="s">
        <v>8</v>
      </c>
    </row>
    <row r="581" spans="1:9" x14ac:dyDescent="0.3">
      <c r="A581" t="s">
        <v>15</v>
      </c>
      <c r="B581">
        <v>5</v>
      </c>
      <c r="C581">
        <v>3</v>
      </c>
      <c r="D581">
        <v>5</v>
      </c>
      <c r="E581">
        <v>0</v>
      </c>
      <c r="F581">
        <v>93.08</v>
      </c>
      <c r="G581">
        <v>47</v>
      </c>
      <c r="H581">
        <f t="shared" si="19"/>
        <v>46.08</v>
      </c>
    </row>
    <row r="582" spans="1:9" x14ac:dyDescent="0.3">
      <c r="A582" t="s">
        <v>15</v>
      </c>
      <c r="B582">
        <v>5</v>
      </c>
      <c r="C582">
        <v>3</v>
      </c>
      <c r="D582">
        <v>6</v>
      </c>
      <c r="E582">
        <v>0</v>
      </c>
      <c r="F582">
        <v>72.545000000000002</v>
      </c>
      <c r="H582">
        <f t="shared" si="19"/>
        <v>72.545000000000002</v>
      </c>
    </row>
    <row r="583" spans="1:9" x14ac:dyDescent="0.3">
      <c r="A583" t="s">
        <v>15</v>
      </c>
      <c r="B583">
        <v>5</v>
      </c>
      <c r="C583">
        <v>3</v>
      </c>
      <c r="D583">
        <v>7</v>
      </c>
      <c r="E583">
        <v>0</v>
      </c>
      <c r="F583">
        <v>80.798000000000002</v>
      </c>
      <c r="H583">
        <f t="shared" si="19"/>
        <v>80.798000000000002</v>
      </c>
    </row>
    <row r="584" spans="1:9" x14ac:dyDescent="0.3">
      <c r="A584" t="s">
        <v>15</v>
      </c>
      <c r="B584">
        <v>5</v>
      </c>
      <c r="C584">
        <v>3</v>
      </c>
      <c r="D584">
        <v>8</v>
      </c>
      <c r="E584">
        <v>0</v>
      </c>
      <c r="F584">
        <v>90.346000000000004</v>
      </c>
      <c r="G584">
        <v>36</v>
      </c>
      <c r="H584">
        <f t="shared" si="19"/>
        <v>54.346000000000004</v>
      </c>
    </row>
    <row r="585" spans="1:9" x14ac:dyDescent="0.3">
      <c r="A585" t="s">
        <v>15</v>
      </c>
      <c r="B585">
        <v>5</v>
      </c>
      <c r="C585">
        <v>3</v>
      </c>
      <c r="D585">
        <v>9</v>
      </c>
      <c r="E585">
        <v>0</v>
      </c>
      <c r="F585">
        <v>100.395</v>
      </c>
      <c r="G585">
        <v>20</v>
      </c>
      <c r="H585">
        <f t="shared" si="19"/>
        <v>80.394999999999996</v>
      </c>
    </row>
    <row r="586" spans="1:9" x14ac:dyDescent="0.3">
      <c r="A586" t="s">
        <v>15</v>
      </c>
      <c r="B586">
        <v>5</v>
      </c>
      <c r="C586">
        <v>3</v>
      </c>
      <c r="D586">
        <v>10</v>
      </c>
      <c r="E586">
        <v>0</v>
      </c>
      <c r="F586">
        <v>90</v>
      </c>
      <c r="G586">
        <v>36</v>
      </c>
      <c r="H586">
        <f t="shared" si="19"/>
        <v>54</v>
      </c>
    </row>
    <row r="587" spans="1:9" x14ac:dyDescent="0.3">
      <c r="A587" t="s">
        <v>15</v>
      </c>
      <c r="B587">
        <v>5</v>
      </c>
      <c r="C587">
        <v>3</v>
      </c>
      <c r="D587">
        <v>11</v>
      </c>
      <c r="E587">
        <v>0</v>
      </c>
      <c r="F587">
        <v>95.325000000000003</v>
      </c>
      <c r="G587">
        <v>48</v>
      </c>
      <c r="H587">
        <f t="shared" si="19"/>
        <v>47.325000000000003</v>
      </c>
    </row>
    <row r="588" spans="1:9" x14ac:dyDescent="0.3">
      <c r="A588" t="s">
        <v>15</v>
      </c>
      <c r="B588">
        <v>5</v>
      </c>
      <c r="C588">
        <v>3</v>
      </c>
      <c r="F588" s="1">
        <f>AVERAGE(F577:F587)</f>
        <v>87.202222222222233</v>
      </c>
      <c r="H588" s="1">
        <f>AVERAGE(H577:H587)</f>
        <v>63.646666666666675</v>
      </c>
      <c r="I588">
        <f>H588/F588</f>
        <v>0.72987436609668466</v>
      </c>
    </row>
    <row r="589" spans="1:9" x14ac:dyDescent="0.3">
      <c r="A589" t="s">
        <v>15</v>
      </c>
      <c r="B589">
        <v>5</v>
      </c>
      <c r="C589">
        <v>3</v>
      </c>
      <c r="D589">
        <v>1</v>
      </c>
      <c r="E589">
        <v>1E-3</v>
      </c>
      <c r="F589">
        <v>97.680999999999997</v>
      </c>
      <c r="G589">
        <v>20</v>
      </c>
      <c r="H589">
        <f>F589-G589</f>
        <v>77.680999999999997</v>
      </c>
    </row>
    <row r="590" spans="1:9" x14ac:dyDescent="0.3">
      <c r="A590" t="s">
        <v>15</v>
      </c>
      <c r="B590">
        <v>5</v>
      </c>
      <c r="C590">
        <v>3</v>
      </c>
      <c r="D590">
        <v>2</v>
      </c>
      <c r="E590">
        <v>1E-3</v>
      </c>
      <c r="F590">
        <v>97.903000000000006</v>
      </c>
      <c r="H590">
        <f t="shared" ref="H590:H599" si="20">F590-G590</f>
        <v>97.903000000000006</v>
      </c>
    </row>
    <row r="591" spans="1:9" x14ac:dyDescent="0.3">
      <c r="A591" t="s">
        <v>15</v>
      </c>
      <c r="B591">
        <v>5</v>
      </c>
      <c r="C591">
        <v>3</v>
      </c>
      <c r="D591">
        <v>3</v>
      </c>
      <c r="E591">
        <v>1E-3</v>
      </c>
      <c r="F591">
        <v>89.994</v>
      </c>
      <c r="G591">
        <v>18</v>
      </c>
      <c r="H591">
        <f t="shared" si="20"/>
        <v>71.994</v>
      </c>
    </row>
    <row r="592" spans="1:9" x14ac:dyDescent="0.3">
      <c r="A592" t="s">
        <v>15</v>
      </c>
      <c r="B592">
        <v>5</v>
      </c>
      <c r="C592">
        <v>3</v>
      </c>
      <c r="D592">
        <v>4</v>
      </c>
      <c r="E592">
        <v>1E-3</v>
      </c>
      <c r="F592" t="s">
        <v>8</v>
      </c>
      <c r="G592" t="s">
        <v>8</v>
      </c>
      <c r="H592" t="s">
        <v>8</v>
      </c>
    </row>
    <row r="593" spans="1:9" x14ac:dyDescent="0.3">
      <c r="A593" t="s">
        <v>15</v>
      </c>
      <c r="B593">
        <v>5</v>
      </c>
      <c r="C593">
        <v>3</v>
      </c>
      <c r="D593">
        <v>5</v>
      </c>
      <c r="E593">
        <v>1E-3</v>
      </c>
      <c r="F593">
        <v>81.754000000000005</v>
      </c>
      <c r="G593">
        <v>41</v>
      </c>
      <c r="H593">
        <f t="shared" si="20"/>
        <v>40.754000000000005</v>
      </c>
    </row>
    <row r="594" spans="1:9" x14ac:dyDescent="0.3">
      <c r="A594" t="s">
        <v>15</v>
      </c>
      <c r="B594">
        <v>5</v>
      </c>
      <c r="C594">
        <v>3</v>
      </c>
      <c r="D594">
        <v>6</v>
      </c>
      <c r="E594">
        <v>1E-3</v>
      </c>
      <c r="F594">
        <v>75.5</v>
      </c>
      <c r="H594">
        <f t="shared" si="20"/>
        <v>75.5</v>
      </c>
    </row>
    <row r="595" spans="1:9" x14ac:dyDescent="0.3">
      <c r="A595" t="s">
        <v>15</v>
      </c>
      <c r="B595">
        <v>5</v>
      </c>
      <c r="C595">
        <v>3</v>
      </c>
      <c r="D595">
        <v>7</v>
      </c>
      <c r="E595">
        <v>1E-3</v>
      </c>
      <c r="F595">
        <v>77.346999999999994</v>
      </c>
      <c r="H595">
        <f t="shared" si="20"/>
        <v>77.346999999999994</v>
      </c>
    </row>
    <row r="596" spans="1:9" x14ac:dyDescent="0.3">
      <c r="A596" t="s">
        <v>15</v>
      </c>
      <c r="B596">
        <v>5</v>
      </c>
      <c r="C596">
        <v>3</v>
      </c>
      <c r="D596">
        <v>8</v>
      </c>
      <c r="E596">
        <v>1E-3</v>
      </c>
      <c r="F596">
        <v>87.394999999999996</v>
      </c>
      <c r="G596">
        <v>17</v>
      </c>
      <c r="H596">
        <f t="shared" si="20"/>
        <v>70.394999999999996</v>
      </c>
    </row>
    <row r="597" spans="1:9" x14ac:dyDescent="0.3">
      <c r="A597" t="s">
        <v>15</v>
      </c>
      <c r="B597">
        <v>5</v>
      </c>
      <c r="C597">
        <v>3</v>
      </c>
      <c r="D597">
        <v>9</v>
      </c>
      <c r="E597">
        <v>1E-3</v>
      </c>
      <c r="F597" t="s">
        <v>8</v>
      </c>
      <c r="G597" t="s">
        <v>8</v>
      </c>
      <c r="H597" t="s">
        <v>8</v>
      </c>
    </row>
    <row r="598" spans="1:9" x14ac:dyDescent="0.3">
      <c r="A598" t="s">
        <v>15</v>
      </c>
      <c r="B598">
        <v>5</v>
      </c>
      <c r="C598">
        <v>3</v>
      </c>
      <c r="D598">
        <v>10</v>
      </c>
      <c r="E598">
        <v>1E-3</v>
      </c>
      <c r="F598" t="s">
        <v>8</v>
      </c>
      <c r="G598" t="s">
        <v>8</v>
      </c>
      <c r="H598" t="s">
        <v>8</v>
      </c>
    </row>
    <row r="599" spans="1:9" x14ac:dyDescent="0.3">
      <c r="B599">
        <v>5</v>
      </c>
      <c r="C599">
        <v>3</v>
      </c>
      <c r="D599">
        <v>11</v>
      </c>
      <c r="E599">
        <v>1E-3</v>
      </c>
      <c r="F599">
        <v>67.394999999999996</v>
      </c>
      <c r="G599">
        <v>20</v>
      </c>
      <c r="H599">
        <f t="shared" si="20"/>
        <v>47.394999999999996</v>
      </c>
    </row>
    <row r="600" spans="1:9" x14ac:dyDescent="0.3">
      <c r="A600" t="s">
        <v>15</v>
      </c>
      <c r="B600">
        <v>5</v>
      </c>
      <c r="C600">
        <v>3</v>
      </c>
      <c r="F600" s="1">
        <f>AVERAGE(F589:F599)</f>
        <v>84.371124999999992</v>
      </c>
      <c r="H600" s="1">
        <f>AVERAGE(H589:H599)</f>
        <v>69.871124999999992</v>
      </c>
      <c r="I600">
        <f>H600/F600</f>
        <v>0.82814025533024482</v>
      </c>
    </row>
    <row r="601" spans="1:9" x14ac:dyDescent="0.3">
      <c r="A601" t="s">
        <v>15</v>
      </c>
      <c r="B601">
        <v>5</v>
      </c>
      <c r="C601">
        <v>3</v>
      </c>
      <c r="D601">
        <v>1</v>
      </c>
      <c r="E601">
        <v>0.01</v>
      </c>
      <c r="F601">
        <v>93.683000000000007</v>
      </c>
      <c r="H601">
        <f>F601-G601</f>
        <v>93.683000000000007</v>
      </c>
    </row>
    <row r="602" spans="1:9" x14ac:dyDescent="0.3">
      <c r="A602" t="s">
        <v>15</v>
      </c>
      <c r="B602">
        <v>5</v>
      </c>
      <c r="C602">
        <v>3</v>
      </c>
      <c r="D602">
        <v>2</v>
      </c>
      <c r="E602">
        <v>0.01</v>
      </c>
      <c r="F602">
        <v>87.094999999999999</v>
      </c>
      <c r="G602">
        <v>26</v>
      </c>
      <c r="H602">
        <f t="shared" ref="H602:H611" si="21">F602-G602</f>
        <v>61.094999999999999</v>
      </c>
    </row>
    <row r="603" spans="1:9" x14ac:dyDescent="0.3">
      <c r="A603" t="s">
        <v>15</v>
      </c>
      <c r="B603">
        <v>5</v>
      </c>
      <c r="C603">
        <v>3</v>
      </c>
      <c r="D603">
        <v>3</v>
      </c>
      <c r="E603">
        <v>0.01</v>
      </c>
      <c r="F603">
        <v>92.984999999999999</v>
      </c>
      <c r="G603">
        <v>56</v>
      </c>
      <c r="H603">
        <f t="shared" si="21"/>
        <v>36.984999999999999</v>
      </c>
    </row>
    <row r="604" spans="1:9" x14ac:dyDescent="0.3">
      <c r="A604" t="s">
        <v>15</v>
      </c>
      <c r="B604">
        <v>5</v>
      </c>
      <c r="C604">
        <v>3</v>
      </c>
      <c r="D604">
        <v>4</v>
      </c>
      <c r="E604">
        <v>0.01</v>
      </c>
      <c r="F604">
        <v>89.534000000000006</v>
      </c>
      <c r="G604">
        <v>18</v>
      </c>
      <c r="H604">
        <f t="shared" si="21"/>
        <v>71.534000000000006</v>
      </c>
    </row>
    <row r="605" spans="1:9" x14ac:dyDescent="0.3">
      <c r="A605" t="s">
        <v>15</v>
      </c>
      <c r="B605">
        <v>5</v>
      </c>
      <c r="C605">
        <v>3</v>
      </c>
      <c r="D605">
        <v>5</v>
      </c>
      <c r="E605">
        <v>0.01</v>
      </c>
      <c r="F605">
        <v>95.003</v>
      </c>
      <c r="H605">
        <f t="shared" si="21"/>
        <v>95.003</v>
      </c>
    </row>
    <row r="606" spans="1:9" x14ac:dyDescent="0.3">
      <c r="A606" t="s">
        <v>15</v>
      </c>
      <c r="B606">
        <v>5</v>
      </c>
      <c r="C606">
        <v>3</v>
      </c>
      <c r="D606">
        <v>6</v>
      </c>
      <c r="E606">
        <v>0.01</v>
      </c>
      <c r="F606">
        <v>90.12</v>
      </c>
      <c r="G606">
        <v>41</v>
      </c>
      <c r="H606">
        <f t="shared" si="21"/>
        <v>49.120000000000005</v>
      </c>
    </row>
    <row r="607" spans="1:9" x14ac:dyDescent="0.3">
      <c r="A607" t="s">
        <v>15</v>
      </c>
      <c r="B607">
        <v>5</v>
      </c>
      <c r="C607">
        <v>3</v>
      </c>
      <c r="D607">
        <v>7</v>
      </c>
      <c r="E607">
        <v>0.01</v>
      </c>
      <c r="F607">
        <v>92.427999999999997</v>
      </c>
      <c r="G607">
        <v>18</v>
      </c>
      <c r="H607">
        <f t="shared" si="21"/>
        <v>74.427999999999997</v>
      </c>
    </row>
    <row r="608" spans="1:9" x14ac:dyDescent="0.3">
      <c r="A608" t="s">
        <v>15</v>
      </c>
      <c r="B608">
        <v>5</v>
      </c>
      <c r="C608">
        <v>3</v>
      </c>
      <c r="D608">
        <v>8</v>
      </c>
      <c r="E608">
        <v>0.01</v>
      </c>
      <c r="F608">
        <v>88.728999999999999</v>
      </c>
      <c r="G608">
        <v>45</v>
      </c>
      <c r="H608">
        <f t="shared" si="21"/>
        <v>43.728999999999999</v>
      </c>
    </row>
    <row r="609" spans="1:9" x14ac:dyDescent="0.3">
      <c r="A609" t="s">
        <v>15</v>
      </c>
      <c r="B609">
        <v>5</v>
      </c>
      <c r="C609">
        <v>3</v>
      </c>
      <c r="D609">
        <v>9</v>
      </c>
      <c r="E609">
        <v>0.01</v>
      </c>
      <c r="F609">
        <v>85.626000000000005</v>
      </c>
      <c r="G609">
        <v>80</v>
      </c>
      <c r="H609">
        <f t="shared" si="21"/>
        <v>5.6260000000000048</v>
      </c>
    </row>
    <row r="610" spans="1:9" x14ac:dyDescent="0.3">
      <c r="A610" t="s">
        <v>15</v>
      </c>
      <c r="B610">
        <v>5</v>
      </c>
      <c r="C610">
        <v>3</v>
      </c>
      <c r="D610">
        <v>10</v>
      </c>
      <c r="E610">
        <v>0.01</v>
      </c>
      <c r="F610">
        <v>77.653999999999996</v>
      </c>
      <c r="G610">
        <v>68</v>
      </c>
      <c r="H610">
        <f t="shared" si="21"/>
        <v>9.6539999999999964</v>
      </c>
    </row>
    <row r="611" spans="1:9" x14ac:dyDescent="0.3">
      <c r="A611" t="s">
        <v>15</v>
      </c>
      <c r="B611">
        <v>5</v>
      </c>
      <c r="C611">
        <v>3</v>
      </c>
      <c r="D611">
        <v>11</v>
      </c>
      <c r="E611">
        <v>0.01</v>
      </c>
      <c r="F611">
        <v>90.453000000000003</v>
      </c>
      <c r="G611">
        <v>36</v>
      </c>
      <c r="H611">
        <f t="shared" si="21"/>
        <v>54.453000000000003</v>
      </c>
    </row>
    <row r="612" spans="1:9" x14ac:dyDescent="0.3">
      <c r="A612" t="s">
        <v>15</v>
      </c>
      <c r="B612">
        <v>5</v>
      </c>
      <c r="C612">
        <v>3</v>
      </c>
      <c r="F612" s="1">
        <f>AVERAGE(F601:F611)</f>
        <v>89.391818181818181</v>
      </c>
      <c r="H612" s="1">
        <f>AVERAGE(H601:H611)</f>
        <v>54.119090909090907</v>
      </c>
      <c r="I612">
        <f>H612/F612</f>
        <v>0.60541436576461138</v>
      </c>
    </row>
    <row r="613" spans="1:9" x14ac:dyDescent="0.3">
      <c r="A613" t="s">
        <v>15</v>
      </c>
      <c r="B613">
        <v>5</v>
      </c>
      <c r="C613">
        <v>3</v>
      </c>
      <c r="D613">
        <v>1</v>
      </c>
      <c r="E613">
        <v>0.1</v>
      </c>
      <c r="F613" t="s">
        <v>8</v>
      </c>
      <c r="G613" t="s">
        <v>8</v>
      </c>
    </row>
    <row r="614" spans="1:9" x14ac:dyDescent="0.3">
      <c r="A614" t="s">
        <v>15</v>
      </c>
      <c r="B614">
        <v>5</v>
      </c>
      <c r="C614">
        <v>3</v>
      </c>
      <c r="D614">
        <v>2</v>
      </c>
      <c r="E614">
        <v>0.1</v>
      </c>
      <c r="F614">
        <v>95.296000000000006</v>
      </c>
      <c r="G614">
        <v>19</v>
      </c>
      <c r="H614">
        <f>F614-G614</f>
        <v>76.296000000000006</v>
      </c>
    </row>
    <row r="615" spans="1:9" x14ac:dyDescent="0.3">
      <c r="A615" t="s">
        <v>15</v>
      </c>
      <c r="B615">
        <v>5</v>
      </c>
      <c r="C615">
        <v>3</v>
      </c>
      <c r="D615">
        <v>3</v>
      </c>
      <c r="E615">
        <v>0.1</v>
      </c>
      <c r="F615">
        <v>109.203</v>
      </c>
      <c r="G615">
        <v>27</v>
      </c>
      <c r="H615">
        <f t="shared" ref="H615:H623" si="22">F615-G615</f>
        <v>82.203000000000003</v>
      </c>
    </row>
    <row r="616" spans="1:9" x14ac:dyDescent="0.3">
      <c r="A616" t="s">
        <v>15</v>
      </c>
      <c r="B616">
        <v>5</v>
      </c>
      <c r="C616">
        <v>3</v>
      </c>
      <c r="D616">
        <v>4</v>
      </c>
      <c r="E616">
        <v>0.1</v>
      </c>
      <c r="F616">
        <v>94.268000000000001</v>
      </c>
      <c r="G616">
        <v>47</v>
      </c>
      <c r="H616">
        <f t="shared" si="22"/>
        <v>47.268000000000001</v>
      </c>
    </row>
    <row r="617" spans="1:9" x14ac:dyDescent="0.3">
      <c r="A617" t="s">
        <v>15</v>
      </c>
      <c r="B617">
        <v>5</v>
      </c>
      <c r="C617">
        <v>3</v>
      </c>
      <c r="D617">
        <v>5</v>
      </c>
      <c r="E617">
        <v>0.1</v>
      </c>
      <c r="F617">
        <v>93.710999999999999</v>
      </c>
      <c r="G617">
        <v>92</v>
      </c>
      <c r="H617">
        <f t="shared" si="22"/>
        <v>1.7109999999999985</v>
      </c>
    </row>
    <row r="618" spans="1:9" x14ac:dyDescent="0.3">
      <c r="A618" t="s">
        <v>15</v>
      </c>
      <c r="B618">
        <v>5</v>
      </c>
      <c r="C618">
        <v>3</v>
      </c>
      <c r="D618">
        <v>6</v>
      </c>
      <c r="E618">
        <v>0.1</v>
      </c>
      <c r="F618">
        <v>112.83799999999999</v>
      </c>
      <c r="G618">
        <v>95</v>
      </c>
      <c r="H618">
        <f t="shared" si="22"/>
        <v>17.837999999999994</v>
      </c>
    </row>
    <row r="619" spans="1:9" x14ac:dyDescent="0.3">
      <c r="A619" t="s">
        <v>15</v>
      </c>
      <c r="B619">
        <v>5</v>
      </c>
      <c r="C619">
        <v>3</v>
      </c>
      <c r="D619">
        <v>7</v>
      </c>
      <c r="E619">
        <v>0.1</v>
      </c>
      <c r="F619">
        <v>80.388999999999996</v>
      </c>
      <c r="G619">
        <v>48</v>
      </c>
      <c r="H619">
        <f t="shared" si="22"/>
        <v>32.388999999999996</v>
      </c>
    </row>
    <row r="620" spans="1:9" x14ac:dyDescent="0.3">
      <c r="A620" t="s">
        <v>15</v>
      </c>
      <c r="B620">
        <v>5</v>
      </c>
      <c r="C620">
        <v>3</v>
      </c>
      <c r="D620">
        <v>8</v>
      </c>
      <c r="E620">
        <v>0.1</v>
      </c>
      <c r="F620">
        <v>77.5</v>
      </c>
      <c r="G620">
        <v>39</v>
      </c>
      <c r="H620">
        <f t="shared" si="22"/>
        <v>38.5</v>
      </c>
    </row>
    <row r="621" spans="1:9" x14ac:dyDescent="0.3">
      <c r="A621" t="s">
        <v>15</v>
      </c>
      <c r="B621">
        <v>5</v>
      </c>
      <c r="C621">
        <v>3</v>
      </c>
      <c r="D621">
        <v>9</v>
      </c>
      <c r="E621">
        <v>0.1</v>
      </c>
      <c r="F621">
        <v>77.497</v>
      </c>
      <c r="G621">
        <v>70</v>
      </c>
      <c r="H621">
        <f t="shared" si="22"/>
        <v>7.4969999999999999</v>
      </c>
    </row>
    <row r="622" spans="1:9" x14ac:dyDescent="0.3">
      <c r="A622" t="s">
        <v>15</v>
      </c>
      <c r="B622">
        <v>5</v>
      </c>
      <c r="C622">
        <v>3</v>
      </c>
      <c r="D622">
        <v>10</v>
      </c>
      <c r="E622">
        <v>0.1</v>
      </c>
      <c r="F622">
        <v>65.424999999999997</v>
      </c>
      <c r="G622">
        <v>26</v>
      </c>
      <c r="H622">
        <f t="shared" si="22"/>
        <v>39.424999999999997</v>
      </c>
    </row>
    <row r="623" spans="1:9" x14ac:dyDescent="0.3">
      <c r="A623" t="s">
        <v>15</v>
      </c>
      <c r="B623">
        <v>5</v>
      </c>
      <c r="C623">
        <v>3</v>
      </c>
      <c r="D623">
        <v>11</v>
      </c>
      <c r="E623">
        <v>0.1</v>
      </c>
      <c r="F623">
        <v>57.908999999999999</v>
      </c>
      <c r="G623">
        <v>17</v>
      </c>
      <c r="H623">
        <f t="shared" si="22"/>
        <v>40.908999999999999</v>
      </c>
    </row>
    <row r="624" spans="1:9" x14ac:dyDescent="0.3">
      <c r="A624" t="s">
        <v>15</v>
      </c>
      <c r="B624">
        <v>5</v>
      </c>
      <c r="C624">
        <v>3</v>
      </c>
      <c r="F624" s="1">
        <f>AVERAGE(F613:F623)</f>
        <v>86.403599999999997</v>
      </c>
      <c r="H624" s="1">
        <f>AVERAGE(H614:H623)</f>
        <v>38.403599999999997</v>
      </c>
      <c r="I624">
        <f>H624/F624</f>
        <v>0.4444675916281266</v>
      </c>
    </row>
    <row r="625" spans="1:9" x14ac:dyDescent="0.3">
      <c r="A625" t="s">
        <v>15</v>
      </c>
      <c r="B625">
        <v>5</v>
      </c>
      <c r="C625">
        <v>3</v>
      </c>
      <c r="D625">
        <v>1</v>
      </c>
      <c r="E625">
        <v>1</v>
      </c>
      <c r="F625">
        <v>94.57</v>
      </c>
      <c r="G625">
        <v>47</v>
      </c>
      <c r="H625">
        <f>F625-G625</f>
        <v>47.569999999999993</v>
      </c>
    </row>
    <row r="626" spans="1:9" x14ac:dyDescent="0.3">
      <c r="A626" t="s">
        <v>15</v>
      </c>
      <c r="B626">
        <v>5</v>
      </c>
      <c r="C626">
        <v>3</v>
      </c>
      <c r="D626">
        <v>2</v>
      </c>
      <c r="E626">
        <v>1</v>
      </c>
      <c r="F626">
        <v>107.258</v>
      </c>
      <c r="G626">
        <v>98</v>
      </c>
      <c r="H626">
        <f t="shared" ref="H626:H635" si="23">F626-G626</f>
        <v>9.2579999999999956</v>
      </c>
    </row>
    <row r="627" spans="1:9" x14ac:dyDescent="0.3">
      <c r="A627" t="s">
        <v>15</v>
      </c>
      <c r="B627">
        <v>5</v>
      </c>
      <c r="C627">
        <v>3</v>
      </c>
      <c r="D627">
        <v>3</v>
      </c>
      <c r="E627">
        <v>1</v>
      </c>
      <c r="F627">
        <v>89.382000000000005</v>
      </c>
      <c r="G627">
        <v>80</v>
      </c>
      <c r="H627">
        <f t="shared" si="23"/>
        <v>9.382000000000005</v>
      </c>
    </row>
    <row r="628" spans="1:9" x14ac:dyDescent="0.3">
      <c r="A628" t="s">
        <v>15</v>
      </c>
      <c r="B628">
        <v>5</v>
      </c>
      <c r="C628">
        <v>3</v>
      </c>
      <c r="D628">
        <v>4</v>
      </c>
      <c r="E628">
        <v>1</v>
      </c>
      <c r="F628">
        <v>102.47799999999999</v>
      </c>
      <c r="G628">
        <v>100</v>
      </c>
      <c r="H628">
        <f t="shared" si="23"/>
        <v>2.4779999999999944</v>
      </c>
    </row>
    <row r="629" spans="1:9" x14ac:dyDescent="0.3">
      <c r="A629" t="s">
        <v>15</v>
      </c>
      <c r="B629">
        <v>5</v>
      </c>
      <c r="C629">
        <v>3</v>
      </c>
      <c r="D629">
        <v>5</v>
      </c>
      <c r="E629">
        <v>1</v>
      </c>
      <c r="F629">
        <v>89.319000000000003</v>
      </c>
      <c r="G629">
        <v>85</v>
      </c>
      <c r="H629">
        <f t="shared" si="23"/>
        <v>4.3190000000000026</v>
      </c>
    </row>
    <row r="630" spans="1:9" x14ac:dyDescent="0.3">
      <c r="A630" t="s">
        <v>15</v>
      </c>
      <c r="B630">
        <v>5</v>
      </c>
      <c r="C630">
        <v>3</v>
      </c>
      <c r="D630">
        <v>6</v>
      </c>
      <c r="E630">
        <v>1</v>
      </c>
      <c r="F630">
        <v>114.36799999999999</v>
      </c>
      <c r="G630">
        <v>103</v>
      </c>
      <c r="H630">
        <f t="shared" si="23"/>
        <v>11.367999999999995</v>
      </c>
    </row>
    <row r="631" spans="1:9" x14ac:dyDescent="0.3">
      <c r="A631" t="s">
        <v>15</v>
      </c>
      <c r="B631">
        <v>5</v>
      </c>
      <c r="C631">
        <v>3</v>
      </c>
      <c r="D631">
        <v>7</v>
      </c>
      <c r="E631">
        <v>1</v>
      </c>
      <c r="F631">
        <v>91.878</v>
      </c>
      <c r="G631">
        <v>75</v>
      </c>
      <c r="H631">
        <f t="shared" si="23"/>
        <v>16.878</v>
      </c>
    </row>
    <row r="632" spans="1:9" x14ac:dyDescent="0.3">
      <c r="A632" t="s">
        <v>15</v>
      </c>
      <c r="B632">
        <v>5</v>
      </c>
      <c r="C632">
        <v>3</v>
      </c>
      <c r="D632">
        <v>8</v>
      </c>
      <c r="E632">
        <v>1</v>
      </c>
      <c r="F632">
        <v>89.123000000000005</v>
      </c>
      <c r="G632">
        <v>73</v>
      </c>
      <c r="H632">
        <f t="shared" si="23"/>
        <v>16.123000000000005</v>
      </c>
    </row>
    <row r="633" spans="1:9" x14ac:dyDescent="0.3">
      <c r="A633" t="s">
        <v>15</v>
      </c>
      <c r="B633">
        <v>5</v>
      </c>
      <c r="C633">
        <v>3</v>
      </c>
      <c r="D633">
        <v>9</v>
      </c>
      <c r="E633">
        <v>1</v>
      </c>
      <c r="F633">
        <v>76.611999999999995</v>
      </c>
      <c r="G633">
        <v>76</v>
      </c>
      <c r="H633">
        <f t="shared" si="23"/>
        <v>0.61199999999999477</v>
      </c>
    </row>
    <row r="634" spans="1:9" x14ac:dyDescent="0.3">
      <c r="A634" t="s">
        <v>15</v>
      </c>
      <c r="B634">
        <v>5</v>
      </c>
      <c r="C634">
        <v>3</v>
      </c>
      <c r="D634">
        <v>10</v>
      </c>
      <c r="E634">
        <v>1</v>
      </c>
      <c r="F634">
        <v>85.41</v>
      </c>
      <c r="G634">
        <v>60</v>
      </c>
      <c r="H634">
        <f t="shared" si="23"/>
        <v>25.409999999999997</v>
      </c>
    </row>
    <row r="635" spans="1:9" x14ac:dyDescent="0.3">
      <c r="A635" t="s">
        <v>15</v>
      </c>
      <c r="B635">
        <v>5</v>
      </c>
      <c r="C635">
        <v>3</v>
      </c>
      <c r="D635">
        <v>11</v>
      </c>
      <c r="E635">
        <v>1</v>
      </c>
      <c r="F635">
        <v>87.228999999999999</v>
      </c>
      <c r="G635">
        <v>8</v>
      </c>
      <c r="H635">
        <f t="shared" si="23"/>
        <v>79.228999999999999</v>
      </c>
    </row>
    <row r="636" spans="1:9" x14ac:dyDescent="0.3">
      <c r="A636" t="s">
        <v>15</v>
      </c>
      <c r="B636">
        <v>5</v>
      </c>
      <c r="C636">
        <v>3</v>
      </c>
      <c r="F636" s="1">
        <f>AVERAGE(F625:F635)</f>
        <v>93.420636363636362</v>
      </c>
      <c r="H636" s="1">
        <f>AVERAGE(H625:H635)</f>
        <v>20.238818181818178</v>
      </c>
      <c r="I636">
        <f>H636/F636</f>
        <v>0.21664183599691325</v>
      </c>
    </row>
    <row r="637" spans="1:9" x14ac:dyDescent="0.3">
      <c r="A637" t="s">
        <v>15</v>
      </c>
      <c r="B637">
        <v>5</v>
      </c>
      <c r="C637">
        <v>3</v>
      </c>
      <c r="D637">
        <v>1</v>
      </c>
      <c r="E637">
        <v>10</v>
      </c>
      <c r="F637">
        <v>93.022999999999996</v>
      </c>
      <c r="G637">
        <v>90</v>
      </c>
      <c r="H637">
        <f>F637-G637</f>
        <v>3.0229999999999961</v>
      </c>
    </row>
    <row r="638" spans="1:9" x14ac:dyDescent="0.3">
      <c r="A638" t="s">
        <v>15</v>
      </c>
      <c r="B638">
        <v>5</v>
      </c>
      <c r="C638">
        <v>3</v>
      </c>
      <c r="D638">
        <v>2</v>
      </c>
      <c r="E638">
        <v>10</v>
      </c>
      <c r="F638">
        <v>88.597999999999999</v>
      </c>
      <c r="G638">
        <v>87</v>
      </c>
      <c r="H638">
        <f t="shared" ref="H638:H647" si="24">F638-G638</f>
        <v>1.597999999999999</v>
      </c>
    </row>
    <row r="639" spans="1:9" x14ac:dyDescent="0.3">
      <c r="A639" t="s">
        <v>15</v>
      </c>
      <c r="B639">
        <v>5</v>
      </c>
      <c r="C639">
        <v>3</v>
      </c>
      <c r="D639">
        <v>3</v>
      </c>
      <c r="E639">
        <v>10</v>
      </c>
      <c r="F639">
        <v>79.305000000000007</v>
      </c>
      <c r="G639">
        <v>42</v>
      </c>
      <c r="H639">
        <f t="shared" si="24"/>
        <v>37.305000000000007</v>
      </c>
    </row>
    <row r="640" spans="1:9" x14ac:dyDescent="0.3">
      <c r="A640" t="s">
        <v>15</v>
      </c>
      <c r="B640">
        <v>5</v>
      </c>
      <c r="C640">
        <v>3</v>
      </c>
      <c r="D640">
        <v>4</v>
      </c>
      <c r="E640">
        <v>10</v>
      </c>
      <c r="F640">
        <v>102.819</v>
      </c>
      <c r="G640">
        <v>90</v>
      </c>
      <c r="H640">
        <f t="shared" si="24"/>
        <v>12.819000000000003</v>
      </c>
    </row>
    <row r="641" spans="1:9" x14ac:dyDescent="0.3">
      <c r="A641" t="s">
        <v>15</v>
      </c>
      <c r="B641">
        <v>5</v>
      </c>
      <c r="C641">
        <v>3</v>
      </c>
      <c r="D641">
        <v>5</v>
      </c>
      <c r="E641">
        <v>10</v>
      </c>
      <c r="F641">
        <v>75.641000000000005</v>
      </c>
      <c r="G641">
        <v>68</v>
      </c>
      <c r="H641">
        <f t="shared" si="24"/>
        <v>7.6410000000000053</v>
      </c>
    </row>
    <row r="642" spans="1:9" x14ac:dyDescent="0.3">
      <c r="A642" t="s">
        <v>15</v>
      </c>
      <c r="B642">
        <v>5</v>
      </c>
      <c r="C642">
        <v>3</v>
      </c>
      <c r="D642">
        <v>6</v>
      </c>
      <c r="E642">
        <v>10</v>
      </c>
      <c r="F642">
        <v>65.793999999999997</v>
      </c>
      <c r="G642">
        <v>60</v>
      </c>
      <c r="H642">
        <f t="shared" si="24"/>
        <v>5.7939999999999969</v>
      </c>
    </row>
    <row r="643" spans="1:9" x14ac:dyDescent="0.3">
      <c r="A643" t="s">
        <v>15</v>
      </c>
      <c r="B643">
        <v>5</v>
      </c>
      <c r="C643">
        <v>3</v>
      </c>
      <c r="D643">
        <v>7</v>
      </c>
      <c r="E643">
        <v>10</v>
      </c>
      <c r="F643">
        <v>79.156000000000006</v>
      </c>
      <c r="G643">
        <v>79</v>
      </c>
      <c r="H643">
        <f t="shared" si="24"/>
        <v>0.15600000000000591</v>
      </c>
    </row>
    <row r="644" spans="1:9" x14ac:dyDescent="0.3">
      <c r="A644" t="s">
        <v>15</v>
      </c>
      <c r="B644">
        <v>5</v>
      </c>
      <c r="C644">
        <v>3</v>
      </c>
      <c r="D644">
        <v>8</v>
      </c>
      <c r="E644">
        <v>10</v>
      </c>
      <c r="F644">
        <v>82.343000000000004</v>
      </c>
      <c r="G644">
        <v>75</v>
      </c>
      <c r="H644">
        <f t="shared" si="24"/>
        <v>7.3430000000000035</v>
      </c>
    </row>
    <row r="645" spans="1:9" x14ac:dyDescent="0.3">
      <c r="A645" t="s">
        <v>15</v>
      </c>
      <c r="B645">
        <v>5</v>
      </c>
      <c r="C645">
        <v>3</v>
      </c>
      <c r="D645">
        <v>9</v>
      </c>
      <c r="E645">
        <v>10</v>
      </c>
      <c r="F645">
        <v>68.472999999999999</v>
      </c>
      <c r="G645">
        <v>64</v>
      </c>
      <c r="H645">
        <f t="shared" si="24"/>
        <v>4.472999999999999</v>
      </c>
    </row>
    <row r="646" spans="1:9" x14ac:dyDescent="0.3">
      <c r="A646" t="s">
        <v>15</v>
      </c>
      <c r="B646">
        <v>5</v>
      </c>
      <c r="C646">
        <v>3</v>
      </c>
      <c r="D646">
        <v>10</v>
      </c>
      <c r="E646">
        <v>10</v>
      </c>
      <c r="F646">
        <v>62.1</v>
      </c>
      <c r="G646">
        <v>60</v>
      </c>
      <c r="H646">
        <f t="shared" si="24"/>
        <v>2.1000000000000014</v>
      </c>
    </row>
    <row r="647" spans="1:9" x14ac:dyDescent="0.3">
      <c r="A647" t="s">
        <v>15</v>
      </c>
      <c r="B647">
        <v>5</v>
      </c>
      <c r="C647">
        <v>3</v>
      </c>
      <c r="D647">
        <v>11</v>
      </c>
      <c r="E647">
        <v>10</v>
      </c>
      <c r="F647">
        <v>98.180999999999997</v>
      </c>
      <c r="G647">
        <v>98</v>
      </c>
      <c r="H647">
        <f t="shared" si="24"/>
        <v>0.18099999999999739</v>
      </c>
    </row>
    <row r="648" spans="1:9" x14ac:dyDescent="0.3">
      <c r="A648" t="s">
        <v>15</v>
      </c>
      <c r="B648">
        <v>5</v>
      </c>
      <c r="C648">
        <v>3</v>
      </c>
      <c r="F648" s="1">
        <f>AVERAGE(F637:F647)</f>
        <v>81.403000000000006</v>
      </c>
      <c r="H648" s="1">
        <f>AVERAGE(H637:H647)</f>
        <v>7.4939090909090913</v>
      </c>
      <c r="I648">
        <f>H648/F648</f>
        <v>9.2059372393021033E-2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48"/>
  <sheetViews>
    <sheetView workbookViewId="0">
      <selection activeCell="I648" sqref="I648"/>
    </sheetView>
  </sheetViews>
  <sheetFormatPr defaultRowHeight="14.4" x14ac:dyDescent="0.3"/>
  <cols>
    <col min="6" max="6" width="13.109375" customWidth="1"/>
  </cols>
  <sheetData>
    <row r="1" spans="1:9" x14ac:dyDescent="0.3">
      <c r="A1" t="s">
        <v>0</v>
      </c>
      <c r="B1" t="s">
        <v>1</v>
      </c>
      <c r="C1" t="s">
        <v>2</v>
      </c>
      <c r="D1" t="s">
        <v>9</v>
      </c>
      <c r="E1" t="s">
        <v>7</v>
      </c>
      <c r="F1" t="s">
        <v>11</v>
      </c>
      <c r="G1" t="s">
        <v>12</v>
      </c>
      <c r="H1" t="s">
        <v>13</v>
      </c>
      <c r="I1" t="s">
        <v>19</v>
      </c>
    </row>
    <row r="2" spans="1:9" x14ac:dyDescent="0.3">
      <c r="A2" t="s">
        <v>17</v>
      </c>
      <c r="B2">
        <v>2</v>
      </c>
      <c r="C2">
        <v>1</v>
      </c>
      <c r="D2">
        <v>1</v>
      </c>
      <c r="E2">
        <v>0</v>
      </c>
      <c r="F2">
        <v>3.0858995805257998</v>
      </c>
      <c r="H2">
        <f>F2-G2</f>
        <v>3.0858995805257998</v>
      </c>
    </row>
    <row r="3" spans="1:9" x14ac:dyDescent="0.3">
      <c r="A3" t="s">
        <v>17</v>
      </c>
      <c r="B3">
        <v>2</v>
      </c>
      <c r="C3">
        <v>1</v>
      </c>
      <c r="D3">
        <v>2</v>
      </c>
      <c r="E3">
        <v>0</v>
      </c>
      <c r="F3">
        <v>3.9888854279078299</v>
      </c>
      <c r="H3">
        <f t="shared" ref="H3:H66" si="0">F3-G3</f>
        <v>3.9888854279078299</v>
      </c>
    </row>
    <row r="4" spans="1:9" x14ac:dyDescent="0.3">
      <c r="A4" t="s">
        <v>17</v>
      </c>
      <c r="B4">
        <v>2</v>
      </c>
      <c r="C4">
        <v>1</v>
      </c>
      <c r="D4">
        <v>3</v>
      </c>
      <c r="E4">
        <v>0</v>
      </c>
      <c r="F4">
        <v>2.92585874228388</v>
      </c>
      <c r="H4">
        <f t="shared" si="0"/>
        <v>2.92585874228388</v>
      </c>
    </row>
    <row r="5" spans="1:9" x14ac:dyDescent="0.3">
      <c r="A5" t="s">
        <v>17</v>
      </c>
      <c r="B5">
        <v>2</v>
      </c>
      <c r="C5">
        <v>1</v>
      </c>
      <c r="D5">
        <v>4</v>
      </c>
      <c r="E5">
        <v>0</v>
      </c>
      <c r="F5">
        <v>3.5539435414219702</v>
      </c>
      <c r="H5">
        <f t="shared" si="0"/>
        <v>3.5539435414219702</v>
      </c>
    </row>
    <row r="6" spans="1:9" x14ac:dyDescent="0.3">
      <c r="A6" t="s">
        <v>17</v>
      </c>
      <c r="B6">
        <v>2</v>
      </c>
      <c r="C6">
        <v>1</v>
      </c>
      <c r="D6">
        <v>5</v>
      </c>
      <c r="E6">
        <v>0</v>
      </c>
      <c r="F6">
        <v>2.7954017523168599</v>
      </c>
      <c r="H6">
        <f t="shared" si="0"/>
        <v>2.7954017523168599</v>
      </c>
    </row>
    <row r="7" spans="1:9" x14ac:dyDescent="0.3">
      <c r="A7" t="s">
        <v>17</v>
      </c>
      <c r="B7">
        <v>2</v>
      </c>
      <c r="C7">
        <v>1</v>
      </c>
      <c r="D7">
        <v>6</v>
      </c>
      <c r="E7">
        <v>0</v>
      </c>
      <c r="F7">
        <v>2.9142605475769598</v>
      </c>
      <c r="H7">
        <f t="shared" si="0"/>
        <v>2.9142605475769598</v>
      </c>
    </row>
    <row r="8" spans="1:9" x14ac:dyDescent="0.3">
      <c r="A8" t="s">
        <v>17</v>
      </c>
      <c r="B8">
        <v>2</v>
      </c>
      <c r="C8">
        <v>1</v>
      </c>
      <c r="D8">
        <v>7</v>
      </c>
      <c r="E8">
        <v>0</v>
      </c>
      <c r="F8">
        <v>5.1623881343619402</v>
      </c>
      <c r="H8">
        <f t="shared" si="0"/>
        <v>5.1623881343619402</v>
      </c>
    </row>
    <row r="9" spans="1:9" x14ac:dyDescent="0.3">
      <c r="A9" t="s">
        <v>17</v>
      </c>
      <c r="B9">
        <v>2</v>
      </c>
      <c r="C9">
        <v>1</v>
      </c>
      <c r="D9">
        <v>8</v>
      </c>
      <c r="E9">
        <v>0</v>
      </c>
      <c r="F9">
        <v>4.2022959692006303</v>
      </c>
      <c r="H9">
        <f t="shared" si="0"/>
        <v>4.2022959692006303</v>
      </c>
    </row>
    <row r="10" spans="1:9" x14ac:dyDescent="0.3">
      <c r="A10" t="s">
        <v>17</v>
      </c>
      <c r="B10">
        <v>2</v>
      </c>
      <c r="C10">
        <v>1</v>
      </c>
      <c r="D10">
        <v>9</v>
      </c>
      <c r="E10">
        <v>0</v>
      </c>
      <c r="F10">
        <v>4.0480709196276701</v>
      </c>
      <c r="H10">
        <f t="shared" si="0"/>
        <v>4.0480709196276701</v>
      </c>
    </row>
    <row r="11" spans="1:9" x14ac:dyDescent="0.3">
      <c r="A11" t="s">
        <v>17</v>
      </c>
      <c r="B11">
        <v>2</v>
      </c>
      <c r="C11">
        <v>1</v>
      </c>
      <c r="D11">
        <v>10</v>
      </c>
      <c r="E11">
        <v>0</v>
      </c>
      <c r="F11">
        <v>2.8497837128766599</v>
      </c>
      <c r="H11">
        <f t="shared" si="0"/>
        <v>2.8497837128766599</v>
      </c>
    </row>
    <row r="12" spans="1:9" x14ac:dyDescent="0.3">
      <c r="A12" t="s">
        <v>17</v>
      </c>
      <c r="B12">
        <v>2</v>
      </c>
      <c r="C12">
        <v>1</v>
      </c>
      <c r="D12">
        <v>11</v>
      </c>
      <c r="E12">
        <v>0</v>
      </c>
      <c r="F12">
        <v>2.84984056301457</v>
      </c>
      <c r="H12">
        <f t="shared" si="0"/>
        <v>2.84984056301457</v>
      </c>
    </row>
    <row r="13" spans="1:9" x14ac:dyDescent="0.3">
      <c r="A13" t="s">
        <v>17</v>
      </c>
      <c r="B13">
        <v>2</v>
      </c>
      <c r="C13">
        <v>1</v>
      </c>
      <c r="F13" s="1">
        <f>AVERAGE(F2:F12)</f>
        <v>3.4887844446467966</v>
      </c>
      <c r="H13" s="1">
        <f t="shared" si="0"/>
        <v>3.4887844446467966</v>
      </c>
      <c r="I13">
        <f>H13/F13</f>
        <v>1</v>
      </c>
    </row>
    <row r="14" spans="1:9" x14ac:dyDescent="0.3">
      <c r="A14" t="s">
        <v>17</v>
      </c>
      <c r="B14">
        <v>2</v>
      </c>
      <c r="C14">
        <v>1</v>
      </c>
      <c r="D14">
        <v>1</v>
      </c>
      <c r="E14">
        <v>1E-4</v>
      </c>
      <c r="F14">
        <v>3.8460097018732</v>
      </c>
      <c r="H14">
        <f t="shared" si="0"/>
        <v>3.8460097018732</v>
      </c>
    </row>
    <row r="15" spans="1:9" x14ac:dyDescent="0.3">
      <c r="A15" t="s">
        <v>17</v>
      </c>
      <c r="B15">
        <v>2</v>
      </c>
      <c r="C15">
        <v>1</v>
      </c>
      <c r="D15">
        <v>2</v>
      </c>
      <c r="E15">
        <v>1E-4</v>
      </c>
      <c r="F15">
        <v>3.2750405052616598</v>
      </c>
      <c r="H15">
        <f t="shared" si="0"/>
        <v>3.2750405052616598</v>
      </c>
    </row>
    <row r="16" spans="1:9" x14ac:dyDescent="0.3">
      <c r="A16" t="s">
        <v>17</v>
      </c>
      <c r="B16">
        <v>2</v>
      </c>
      <c r="C16">
        <v>1</v>
      </c>
      <c r="D16">
        <v>3</v>
      </c>
      <c r="E16">
        <v>1E-4</v>
      </c>
      <c r="F16">
        <v>3.14646543280131</v>
      </c>
      <c r="H16">
        <f t="shared" si="0"/>
        <v>3.14646543280131</v>
      </c>
    </row>
    <row r="17" spans="1:9" x14ac:dyDescent="0.3">
      <c r="A17" t="s">
        <v>17</v>
      </c>
      <c r="B17">
        <v>2</v>
      </c>
      <c r="C17">
        <v>1</v>
      </c>
      <c r="D17">
        <v>4</v>
      </c>
      <c r="E17">
        <v>1E-4</v>
      </c>
      <c r="F17">
        <v>3.4917862332707199</v>
      </c>
      <c r="H17">
        <f t="shared" si="0"/>
        <v>3.4917862332707199</v>
      </c>
    </row>
    <row r="18" spans="1:9" x14ac:dyDescent="0.3">
      <c r="A18" t="s">
        <v>17</v>
      </c>
      <c r="B18">
        <v>2</v>
      </c>
      <c r="C18">
        <v>1</v>
      </c>
      <c r="D18">
        <v>5</v>
      </c>
      <c r="E18">
        <v>1E-4</v>
      </c>
      <c r="F18">
        <v>3.6511930394783598</v>
      </c>
      <c r="H18">
        <f t="shared" si="0"/>
        <v>3.6511930394783598</v>
      </c>
    </row>
    <row r="19" spans="1:9" x14ac:dyDescent="0.3">
      <c r="A19" t="s">
        <v>17</v>
      </c>
      <c r="B19">
        <v>2</v>
      </c>
      <c r="C19">
        <v>1</v>
      </c>
      <c r="D19">
        <v>6</v>
      </c>
      <c r="E19">
        <v>1E-4</v>
      </c>
      <c r="F19">
        <v>4.3119357912671203</v>
      </c>
      <c r="H19">
        <f t="shared" si="0"/>
        <v>4.3119357912671203</v>
      </c>
    </row>
    <row r="20" spans="1:9" x14ac:dyDescent="0.3">
      <c r="A20" t="s">
        <v>17</v>
      </c>
      <c r="B20">
        <v>2</v>
      </c>
      <c r="C20">
        <v>1</v>
      </c>
      <c r="D20">
        <v>7</v>
      </c>
      <c r="E20">
        <v>1E-4</v>
      </c>
      <c r="F20">
        <v>3.6193803472377502</v>
      </c>
      <c r="H20">
        <f t="shared" si="0"/>
        <v>3.6193803472377502</v>
      </c>
    </row>
    <row r="21" spans="1:9" x14ac:dyDescent="0.3">
      <c r="A21" t="s">
        <v>17</v>
      </c>
      <c r="B21">
        <v>2</v>
      </c>
      <c r="C21">
        <v>1</v>
      </c>
      <c r="D21">
        <v>8</v>
      </c>
      <c r="E21">
        <v>1E-4</v>
      </c>
      <c r="F21">
        <v>3.5333258703854602</v>
      </c>
      <c r="H21">
        <f t="shared" si="0"/>
        <v>3.5333258703854602</v>
      </c>
    </row>
    <row r="22" spans="1:9" x14ac:dyDescent="0.3">
      <c r="A22" t="s">
        <v>17</v>
      </c>
      <c r="B22">
        <v>2</v>
      </c>
      <c r="C22">
        <v>1</v>
      </c>
      <c r="D22">
        <v>9</v>
      </c>
      <c r="E22">
        <v>1E-4</v>
      </c>
      <c r="F22">
        <v>3.1797298323799699</v>
      </c>
      <c r="H22">
        <f t="shared" si="0"/>
        <v>3.1797298323799699</v>
      </c>
    </row>
    <row r="23" spans="1:9" x14ac:dyDescent="0.3">
      <c r="A23" t="s">
        <v>17</v>
      </c>
      <c r="B23">
        <v>2</v>
      </c>
      <c r="C23">
        <v>1</v>
      </c>
      <c r="D23">
        <v>10</v>
      </c>
      <c r="E23">
        <v>1E-4</v>
      </c>
      <c r="F23">
        <v>2.7230852036222899</v>
      </c>
      <c r="H23">
        <f t="shared" si="0"/>
        <v>2.7230852036222899</v>
      </c>
    </row>
    <row r="24" spans="1:9" x14ac:dyDescent="0.3">
      <c r="A24" t="s">
        <v>17</v>
      </c>
      <c r="B24">
        <v>2</v>
      </c>
      <c r="C24">
        <v>1</v>
      </c>
      <c r="D24">
        <v>11</v>
      </c>
      <c r="E24">
        <v>1E-4</v>
      </c>
      <c r="F24">
        <v>4.0315019031307404</v>
      </c>
      <c r="H24">
        <f t="shared" si="0"/>
        <v>4.0315019031307404</v>
      </c>
    </row>
    <row r="25" spans="1:9" x14ac:dyDescent="0.3">
      <c r="A25" t="s">
        <v>17</v>
      </c>
      <c r="B25">
        <v>2</v>
      </c>
      <c r="C25">
        <v>1</v>
      </c>
      <c r="F25" s="1">
        <f>AVERAGE(F14:F24)</f>
        <v>3.5281321691553256</v>
      </c>
      <c r="H25" s="1">
        <f t="shared" si="0"/>
        <v>3.5281321691553256</v>
      </c>
      <c r="I25">
        <f>H25/F25</f>
        <v>1</v>
      </c>
    </row>
    <row r="26" spans="1:9" x14ac:dyDescent="0.3">
      <c r="A26" t="s">
        <v>17</v>
      </c>
      <c r="B26">
        <v>2</v>
      </c>
      <c r="C26">
        <v>1</v>
      </c>
      <c r="D26">
        <v>1</v>
      </c>
      <c r="E26">
        <v>1E-3</v>
      </c>
      <c r="F26">
        <v>2.2948709632030599</v>
      </c>
      <c r="H26">
        <f t="shared" si="0"/>
        <v>2.2948709632030599</v>
      </c>
    </row>
    <row r="27" spans="1:9" x14ac:dyDescent="0.3">
      <c r="A27" t="s">
        <v>17</v>
      </c>
      <c r="B27">
        <v>2</v>
      </c>
      <c r="C27">
        <v>1</v>
      </c>
      <c r="D27">
        <v>2</v>
      </c>
      <c r="E27">
        <v>1E-3</v>
      </c>
      <c r="F27">
        <v>3.4576108946534001</v>
      </c>
      <c r="H27">
        <f t="shared" si="0"/>
        <v>3.4576108946534001</v>
      </c>
    </row>
    <row r="28" spans="1:9" x14ac:dyDescent="0.3">
      <c r="A28" t="s">
        <v>17</v>
      </c>
      <c r="B28">
        <v>2</v>
      </c>
      <c r="C28">
        <v>1</v>
      </c>
      <c r="D28">
        <v>3</v>
      </c>
      <c r="E28">
        <v>1E-3</v>
      </c>
      <c r="F28">
        <v>3.7626189081830401</v>
      </c>
      <c r="G28">
        <v>3.4682678910881499</v>
      </c>
      <c r="H28">
        <f t="shared" si="0"/>
        <v>0.2943510170948902</v>
      </c>
    </row>
    <row r="29" spans="1:9" x14ac:dyDescent="0.3">
      <c r="A29" t="s">
        <v>17</v>
      </c>
      <c r="B29">
        <v>2</v>
      </c>
      <c r="C29">
        <v>1</v>
      </c>
      <c r="D29">
        <v>4</v>
      </c>
      <c r="E29">
        <v>1E-3</v>
      </c>
      <c r="F29">
        <v>2.9786214400915498</v>
      </c>
      <c r="H29">
        <f t="shared" si="0"/>
        <v>2.9786214400915498</v>
      </c>
    </row>
    <row r="30" spans="1:9" x14ac:dyDescent="0.3">
      <c r="A30" t="s">
        <v>17</v>
      </c>
      <c r="B30">
        <v>2</v>
      </c>
      <c r="C30">
        <v>1</v>
      </c>
      <c r="D30">
        <v>5</v>
      </c>
      <c r="E30">
        <v>1E-3</v>
      </c>
      <c r="F30">
        <v>2.89377493346398</v>
      </c>
      <c r="H30">
        <f t="shared" si="0"/>
        <v>2.89377493346398</v>
      </c>
    </row>
    <row r="31" spans="1:9" x14ac:dyDescent="0.3">
      <c r="A31" t="s">
        <v>17</v>
      </c>
      <c r="B31">
        <v>2</v>
      </c>
      <c r="C31">
        <v>1</v>
      </c>
      <c r="D31">
        <v>6</v>
      </c>
      <c r="E31">
        <v>1E-3</v>
      </c>
      <c r="F31">
        <v>5.2610727545320897</v>
      </c>
      <c r="G31">
        <v>4.63169750572977</v>
      </c>
      <c r="H31">
        <f t="shared" si="0"/>
        <v>0.62937524880231965</v>
      </c>
    </row>
    <row r="32" spans="1:9" x14ac:dyDescent="0.3">
      <c r="A32" t="s">
        <v>17</v>
      </c>
      <c r="B32">
        <v>2</v>
      </c>
      <c r="C32">
        <v>1</v>
      </c>
      <c r="D32">
        <v>7</v>
      </c>
      <c r="E32">
        <v>1E-3</v>
      </c>
      <c r="F32">
        <v>3.07732785301322</v>
      </c>
      <c r="H32">
        <f t="shared" si="0"/>
        <v>3.07732785301322</v>
      </c>
    </row>
    <row r="33" spans="1:9" x14ac:dyDescent="0.3">
      <c r="A33" t="s">
        <v>17</v>
      </c>
      <c r="B33">
        <v>2</v>
      </c>
      <c r="C33">
        <v>1</v>
      </c>
      <c r="D33">
        <v>8</v>
      </c>
      <c r="E33">
        <v>1E-3</v>
      </c>
      <c r="F33">
        <v>3.0220799035766701</v>
      </c>
      <c r="H33">
        <f t="shared" si="0"/>
        <v>3.0220799035766701</v>
      </c>
    </row>
    <row r="34" spans="1:9" x14ac:dyDescent="0.3">
      <c r="A34" t="s">
        <v>17</v>
      </c>
      <c r="B34">
        <v>2</v>
      </c>
      <c r="C34">
        <v>1</v>
      </c>
      <c r="D34">
        <v>9</v>
      </c>
      <c r="E34">
        <v>1E-3</v>
      </c>
      <c r="F34">
        <v>2.99654062566028</v>
      </c>
      <c r="H34">
        <f t="shared" si="0"/>
        <v>2.99654062566028</v>
      </c>
    </row>
    <row r="35" spans="1:9" x14ac:dyDescent="0.3">
      <c r="A35" t="s">
        <v>17</v>
      </c>
      <c r="B35">
        <v>2</v>
      </c>
      <c r="C35">
        <v>1</v>
      </c>
      <c r="D35">
        <v>10</v>
      </c>
      <c r="E35">
        <v>1E-3</v>
      </c>
      <c r="F35">
        <v>2.9745026446765999</v>
      </c>
      <c r="H35">
        <f t="shared" si="0"/>
        <v>2.9745026446765999</v>
      </c>
    </row>
    <row r="36" spans="1:9" x14ac:dyDescent="0.3">
      <c r="A36" t="s">
        <v>17</v>
      </c>
      <c r="B36">
        <v>2</v>
      </c>
      <c r="C36">
        <v>1</v>
      </c>
      <c r="D36">
        <v>11</v>
      </c>
      <c r="E36">
        <v>1E-3</v>
      </c>
      <c r="F36">
        <v>2.7900765512383998</v>
      </c>
      <c r="H36">
        <f t="shared" si="0"/>
        <v>2.7900765512383998</v>
      </c>
    </row>
    <row r="37" spans="1:9" x14ac:dyDescent="0.3">
      <c r="A37" t="s">
        <v>17</v>
      </c>
      <c r="B37">
        <v>2</v>
      </c>
      <c r="C37">
        <v>1</v>
      </c>
      <c r="F37" s="1">
        <f>AVERAGE(F26:F36)</f>
        <v>3.2280997702083898</v>
      </c>
      <c r="H37" s="1">
        <f>AVERAGE(H26:H36)</f>
        <v>2.4917392795885793</v>
      </c>
      <c r="I37">
        <f>H37/F37</f>
        <v>0.77189041757148824</v>
      </c>
    </row>
    <row r="38" spans="1:9" x14ac:dyDescent="0.3">
      <c r="A38" t="s">
        <v>17</v>
      </c>
      <c r="B38">
        <v>2</v>
      </c>
      <c r="C38">
        <v>1</v>
      </c>
      <c r="D38">
        <v>1</v>
      </c>
      <c r="E38">
        <v>0.01</v>
      </c>
      <c r="F38">
        <v>3.4769257274842902</v>
      </c>
      <c r="H38">
        <f t="shared" si="0"/>
        <v>3.4769257274842902</v>
      </c>
    </row>
    <row r="39" spans="1:9" x14ac:dyDescent="0.3">
      <c r="A39" t="s">
        <v>17</v>
      </c>
      <c r="B39">
        <v>2</v>
      </c>
      <c r="C39">
        <v>1</v>
      </c>
      <c r="D39">
        <v>2</v>
      </c>
      <c r="E39">
        <v>0.01</v>
      </c>
      <c r="F39">
        <v>3.62769147666625</v>
      </c>
      <c r="H39">
        <f t="shared" si="0"/>
        <v>3.62769147666625</v>
      </c>
    </row>
    <row r="40" spans="1:9" x14ac:dyDescent="0.3">
      <c r="A40" t="s">
        <v>17</v>
      </c>
      <c r="B40">
        <v>2</v>
      </c>
      <c r="C40">
        <v>1</v>
      </c>
      <c r="D40">
        <v>3</v>
      </c>
      <c r="E40">
        <v>0.01</v>
      </c>
      <c r="F40">
        <v>3.70965024409875</v>
      </c>
      <c r="H40">
        <f t="shared" si="0"/>
        <v>3.70965024409875</v>
      </c>
    </row>
    <row r="41" spans="1:9" x14ac:dyDescent="0.3">
      <c r="A41" t="s">
        <v>17</v>
      </c>
      <c r="B41">
        <v>2</v>
      </c>
      <c r="C41">
        <v>1</v>
      </c>
      <c r="D41">
        <v>4</v>
      </c>
      <c r="E41">
        <v>0.01</v>
      </c>
      <c r="F41">
        <v>3.0539236592066299</v>
      </c>
      <c r="H41">
        <f t="shared" si="0"/>
        <v>3.0539236592066299</v>
      </c>
    </row>
    <row r="42" spans="1:9" x14ac:dyDescent="0.3">
      <c r="A42" t="s">
        <v>17</v>
      </c>
      <c r="B42">
        <v>2</v>
      </c>
      <c r="C42">
        <v>1</v>
      </c>
      <c r="D42">
        <v>5</v>
      </c>
      <c r="E42">
        <v>0.01</v>
      </c>
      <c r="F42">
        <v>4.6346073381272497</v>
      </c>
      <c r="H42">
        <f t="shared" si="0"/>
        <v>4.6346073381272497</v>
      </c>
    </row>
    <row r="43" spans="1:9" x14ac:dyDescent="0.3">
      <c r="A43" t="s">
        <v>17</v>
      </c>
      <c r="B43">
        <v>2</v>
      </c>
      <c r="C43">
        <v>1</v>
      </c>
      <c r="D43">
        <v>6</v>
      </c>
      <c r="E43">
        <v>0.01</v>
      </c>
      <c r="F43">
        <v>3.7415794265213398</v>
      </c>
      <c r="H43">
        <f t="shared" si="0"/>
        <v>3.7415794265213398</v>
      </c>
    </row>
    <row r="44" spans="1:9" x14ac:dyDescent="0.3">
      <c r="A44" t="s">
        <v>17</v>
      </c>
      <c r="B44">
        <v>2</v>
      </c>
      <c r="C44">
        <v>1</v>
      </c>
      <c r="D44">
        <v>7</v>
      </c>
      <c r="E44">
        <v>0.01</v>
      </c>
      <c r="F44">
        <v>4.1127460960446198</v>
      </c>
      <c r="H44">
        <f t="shared" si="0"/>
        <v>4.1127460960446198</v>
      </c>
    </row>
    <row r="45" spans="1:9" x14ac:dyDescent="0.3">
      <c r="A45" t="s">
        <v>17</v>
      </c>
      <c r="B45">
        <v>2</v>
      </c>
      <c r="C45">
        <v>1</v>
      </c>
      <c r="D45">
        <v>8</v>
      </c>
      <c r="E45">
        <v>0.01</v>
      </c>
      <c r="F45">
        <v>3.96810192470998</v>
      </c>
      <c r="H45">
        <f t="shared" si="0"/>
        <v>3.96810192470998</v>
      </c>
    </row>
    <row r="46" spans="1:9" x14ac:dyDescent="0.3">
      <c r="A46" t="s">
        <v>17</v>
      </c>
      <c r="B46">
        <v>2</v>
      </c>
      <c r="C46">
        <v>1</v>
      </c>
      <c r="D46">
        <v>9</v>
      </c>
      <c r="E46">
        <v>0.01</v>
      </c>
      <c r="F46">
        <v>2.9968266107766901</v>
      </c>
      <c r="H46">
        <f t="shared" si="0"/>
        <v>2.9968266107766901</v>
      </c>
    </row>
    <row r="47" spans="1:9" x14ac:dyDescent="0.3">
      <c r="A47" t="s">
        <v>17</v>
      </c>
      <c r="B47">
        <v>2</v>
      </c>
      <c r="C47">
        <v>1</v>
      </c>
      <c r="D47">
        <v>10</v>
      </c>
      <c r="E47">
        <v>0.01</v>
      </c>
      <c r="F47">
        <v>3.8712807482757698</v>
      </c>
      <c r="H47">
        <f t="shared" si="0"/>
        <v>3.8712807482757698</v>
      </c>
    </row>
    <row r="48" spans="1:9" x14ac:dyDescent="0.3">
      <c r="A48" t="s">
        <v>17</v>
      </c>
      <c r="B48">
        <v>2</v>
      </c>
      <c r="C48">
        <v>1</v>
      </c>
      <c r="D48">
        <v>11</v>
      </c>
      <c r="E48">
        <v>0.01</v>
      </c>
      <c r="F48">
        <v>2.8895646138473898</v>
      </c>
      <c r="H48">
        <f t="shared" si="0"/>
        <v>2.8895646138473898</v>
      </c>
    </row>
    <row r="49" spans="1:9" x14ac:dyDescent="0.3">
      <c r="A49" t="s">
        <v>17</v>
      </c>
      <c r="B49">
        <v>2</v>
      </c>
      <c r="C49">
        <v>1</v>
      </c>
      <c r="F49" s="1">
        <f>AVERAGE(F38:F48)</f>
        <v>3.6438998059780876</v>
      </c>
      <c r="H49" s="1">
        <f t="shared" si="0"/>
        <v>3.6438998059780876</v>
      </c>
      <c r="I49">
        <f>H49/F49</f>
        <v>1</v>
      </c>
    </row>
    <row r="50" spans="1:9" x14ac:dyDescent="0.3">
      <c r="A50" t="s">
        <v>17</v>
      </c>
      <c r="B50">
        <v>2</v>
      </c>
      <c r="C50">
        <v>1</v>
      </c>
      <c r="D50">
        <v>1</v>
      </c>
      <c r="E50">
        <v>0.1</v>
      </c>
      <c r="F50">
        <v>4.5318763508337803</v>
      </c>
      <c r="G50">
        <v>4.1112223958431304</v>
      </c>
      <c r="H50">
        <f t="shared" si="0"/>
        <v>0.42065395499064984</v>
      </c>
    </row>
    <row r="51" spans="1:9" x14ac:dyDescent="0.3">
      <c r="A51" t="s">
        <v>17</v>
      </c>
      <c r="B51">
        <v>2</v>
      </c>
      <c r="C51">
        <v>1</v>
      </c>
      <c r="D51">
        <v>2</v>
      </c>
      <c r="E51">
        <v>0.1</v>
      </c>
      <c r="F51">
        <v>4.1384058262249397</v>
      </c>
      <c r="H51">
        <f t="shared" si="0"/>
        <v>4.1384058262249397</v>
      </c>
    </row>
    <row r="52" spans="1:9" x14ac:dyDescent="0.3">
      <c r="A52" t="s">
        <v>17</v>
      </c>
      <c r="B52">
        <v>2</v>
      </c>
      <c r="C52">
        <v>1</v>
      </c>
      <c r="D52">
        <v>3</v>
      </c>
      <c r="E52">
        <v>0.1</v>
      </c>
      <c r="F52">
        <v>3.1187839989825199</v>
      </c>
      <c r="H52">
        <f t="shared" si="0"/>
        <v>3.1187839989825199</v>
      </c>
    </row>
    <row r="53" spans="1:9" x14ac:dyDescent="0.3">
      <c r="A53" t="s">
        <v>17</v>
      </c>
      <c r="B53">
        <v>2</v>
      </c>
      <c r="C53">
        <v>1</v>
      </c>
      <c r="D53">
        <v>4</v>
      </c>
      <c r="E53">
        <v>0.1</v>
      </c>
      <c r="F53">
        <v>2.8379893789040702</v>
      </c>
      <c r="G53">
        <v>2.7398937890406998</v>
      </c>
      <c r="H53">
        <f t="shared" si="0"/>
        <v>9.8095589863370414E-2</v>
      </c>
    </row>
    <row r="54" spans="1:9" x14ac:dyDescent="0.3">
      <c r="A54" t="s">
        <v>17</v>
      </c>
      <c r="B54">
        <v>2</v>
      </c>
      <c r="C54">
        <v>1</v>
      </c>
      <c r="D54">
        <v>5</v>
      </c>
      <c r="E54">
        <v>0.1</v>
      </c>
      <c r="F54">
        <v>4.1715801933474097</v>
      </c>
      <c r="G54">
        <v>2.5904925501044902</v>
      </c>
      <c r="H54">
        <f t="shared" si="0"/>
        <v>1.5810876432429195</v>
      </c>
    </row>
    <row r="55" spans="1:9" x14ac:dyDescent="0.3">
      <c r="A55" t="s">
        <v>17</v>
      </c>
      <c r="B55">
        <v>2</v>
      </c>
      <c r="C55">
        <v>1</v>
      </c>
      <c r="D55">
        <v>6</v>
      </c>
      <c r="E55">
        <v>0.1</v>
      </c>
      <c r="F55">
        <v>3.12982686200789</v>
      </c>
      <c r="G55">
        <v>2.0654392403381299</v>
      </c>
      <c r="H55">
        <f t="shared" si="0"/>
        <v>1.0643876216697601</v>
      </c>
    </row>
    <row r="56" spans="1:9" x14ac:dyDescent="0.3">
      <c r="A56" t="s">
        <v>17</v>
      </c>
      <c r="B56">
        <v>2</v>
      </c>
      <c r="C56">
        <v>1</v>
      </c>
      <c r="D56">
        <v>7</v>
      </c>
      <c r="E56">
        <v>0.1</v>
      </c>
      <c r="F56">
        <v>3.4110557204113898</v>
      </c>
      <c r="G56">
        <v>2.38650847096689</v>
      </c>
      <c r="H56">
        <f t="shared" si="0"/>
        <v>1.0245472494444998</v>
      </c>
    </row>
    <row r="57" spans="1:9" x14ac:dyDescent="0.3">
      <c r="A57" t="s">
        <v>17</v>
      </c>
      <c r="B57">
        <v>2</v>
      </c>
      <c r="C57">
        <v>1</v>
      </c>
      <c r="D57">
        <v>8</v>
      </c>
      <c r="E57">
        <v>0.1</v>
      </c>
      <c r="F57">
        <v>3.20639237718671</v>
      </c>
      <c r="H57">
        <f t="shared" si="0"/>
        <v>3.20639237718671</v>
      </c>
    </row>
    <row r="58" spans="1:9" x14ac:dyDescent="0.3">
      <c r="A58" t="s">
        <v>17</v>
      </c>
      <c r="B58">
        <v>2</v>
      </c>
      <c r="C58">
        <v>1</v>
      </c>
      <c r="D58">
        <v>9</v>
      </c>
      <c r="E58">
        <v>0.1</v>
      </c>
      <c r="F58">
        <v>3.9229722476773801</v>
      </c>
      <c r="G58">
        <v>3.2295448421952302</v>
      </c>
      <c r="H58">
        <f t="shared" si="0"/>
        <v>0.69342740548214987</v>
      </c>
    </row>
    <row r="59" spans="1:9" x14ac:dyDescent="0.3">
      <c r="A59" t="s">
        <v>17</v>
      </c>
      <c r="B59">
        <v>2</v>
      </c>
      <c r="C59">
        <v>1</v>
      </c>
      <c r="D59">
        <v>10</v>
      </c>
      <c r="E59">
        <v>0.1</v>
      </c>
      <c r="F59">
        <v>3.3087802918092502</v>
      </c>
      <c r="G59">
        <v>3.09</v>
      </c>
      <c r="H59">
        <f t="shared" si="0"/>
        <v>0.21878029180925029</v>
      </c>
    </row>
    <row r="60" spans="1:9" x14ac:dyDescent="0.3">
      <c r="A60" t="s">
        <v>17</v>
      </c>
      <c r="B60">
        <v>2</v>
      </c>
      <c r="C60">
        <v>1</v>
      </c>
      <c r="D60">
        <v>11</v>
      </c>
      <c r="E60">
        <v>0.1</v>
      </c>
      <c r="F60">
        <v>3.6766220707691</v>
      </c>
      <c r="G60">
        <v>3.1266109260074098</v>
      </c>
      <c r="H60">
        <f t="shared" si="0"/>
        <v>0.55001114476169022</v>
      </c>
    </row>
    <row r="61" spans="1:9" x14ac:dyDescent="0.3">
      <c r="A61" t="s">
        <v>17</v>
      </c>
      <c r="B61">
        <v>2</v>
      </c>
      <c r="C61">
        <v>1</v>
      </c>
      <c r="F61" s="1">
        <f>AVERAGE(F50:F60)</f>
        <v>3.5867532107413127</v>
      </c>
      <c r="H61" s="1">
        <f>AVERAGE(H50:H60)</f>
        <v>1.464961191241678</v>
      </c>
      <c r="I61">
        <f>H61/F61</f>
        <v>0.40843657345995621</v>
      </c>
    </row>
    <row r="62" spans="1:9" x14ac:dyDescent="0.3">
      <c r="A62" t="s">
        <v>17</v>
      </c>
      <c r="B62">
        <v>2</v>
      </c>
      <c r="C62">
        <v>1</v>
      </c>
      <c r="D62">
        <v>1</v>
      </c>
      <c r="E62">
        <v>1</v>
      </c>
      <c r="F62">
        <v>5.3410040257615696</v>
      </c>
      <c r="G62">
        <v>5.3005393859670002</v>
      </c>
      <c r="H62">
        <f t="shared" si="0"/>
        <v>4.0464639794569379E-2</v>
      </c>
    </row>
    <row r="63" spans="1:9" x14ac:dyDescent="0.3">
      <c r="A63" t="s">
        <v>17</v>
      </c>
      <c r="B63">
        <v>2</v>
      </c>
      <c r="C63">
        <v>1</v>
      </c>
      <c r="D63">
        <v>2</v>
      </c>
      <c r="E63">
        <v>1</v>
      </c>
      <c r="F63">
        <v>3.91671346587475</v>
      </c>
      <c r="G63">
        <v>3.9067134658747502</v>
      </c>
      <c r="H63">
        <f t="shared" si="0"/>
        <v>9.9999999999997868E-3</v>
      </c>
    </row>
    <row r="64" spans="1:9" x14ac:dyDescent="0.3">
      <c r="A64" t="s">
        <v>17</v>
      </c>
      <c r="B64">
        <v>2</v>
      </c>
      <c r="C64">
        <v>1</v>
      </c>
      <c r="D64">
        <v>3</v>
      </c>
      <c r="E64">
        <v>1</v>
      </c>
      <c r="F64">
        <v>4.8024594897793698</v>
      </c>
      <c r="G64">
        <v>4.5444959979919703</v>
      </c>
      <c r="H64">
        <f t="shared" si="0"/>
        <v>0.25796349178739941</v>
      </c>
    </row>
    <row r="65" spans="1:11" x14ac:dyDescent="0.3">
      <c r="A65" t="s">
        <v>17</v>
      </c>
      <c r="B65">
        <v>2</v>
      </c>
      <c r="C65">
        <v>1</v>
      </c>
      <c r="D65">
        <v>4</v>
      </c>
      <c r="E65">
        <v>1</v>
      </c>
      <c r="F65">
        <v>3.8504793338540599</v>
      </c>
      <c r="G65">
        <v>3.8504793338540599</v>
      </c>
      <c r="H65">
        <f t="shared" si="0"/>
        <v>0</v>
      </c>
    </row>
    <row r="66" spans="1:11" x14ac:dyDescent="0.3">
      <c r="A66" t="s">
        <v>17</v>
      </c>
      <c r="B66">
        <v>2</v>
      </c>
      <c r="C66">
        <v>1</v>
      </c>
      <c r="D66">
        <v>5</v>
      </c>
      <c r="E66">
        <v>1</v>
      </c>
      <c r="F66">
        <v>3.7550547953399098</v>
      </c>
      <c r="G66">
        <v>3.6675653467933302</v>
      </c>
      <c r="H66">
        <f t="shared" si="0"/>
        <v>8.7489448546579585E-2</v>
      </c>
    </row>
    <row r="67" spans="1:11" x14ac:dyDescent="0.3">
      <c r="A67" t="s">
        <v>17</v>
      </c>
      <c r="B67">
        <v>2</v>
      </c>
      <c r="C67">
        <v>1</v>
      </c>
      <c r="D67">
        <v>6</v>
      </c>
      <c r="E67">
        <v>1</v>
      </c>
      <c r="F67">
        <v>3.1946935568161501</v>
      </c>
      <c r="G67">
        <v>3.1846935568161499</v>
      </c>
      <c r="H67">
        <f t="shared" ref="H67:H72" si="1">F67-G67</f>
        <v>1.0000000000000231E-2</v>
      </c>
    </row>
    <row r="68" spans="1:11" x14ac:dyDescent="0.3">
      <c r="A68" t="s">
        <v>17</v>
      </c>
      <c r="B68">
        <v>2</v>
      </c>
      <c r="C68">
        <v>1</v>
      </c>
      <c r="D68">
        <v>7</v>
      </c>
      <c r="E68">
        <v>1</v>
      </c>
      <c r="F68">
        <v>2.9428983399824702</v>
      </c>
      <c r="G68">
        <v>0.94521567028539599</v>
      </c>
      <c r="H68">
        <f t="shared" si="1"/>
        <v>1.9976826696970742</v>
      </c>
    </row>
    <row r="69" spans="1:11" x14ac:dyDescent="0.3">
      <c r="A69" t="s">
        <v>17</v>
      </c>
      <c r="B69">
        <v>2</v>
      </c>
      <c r="C69">
        <v>1</v>
      </c>
      <c r="D69">
        <v>8</v>
      </c>
      <c r="E69">
        <v>1</v>
      </c>
      <c r="F69">
        <v>3.7155935201995298</v>
      </c>
      <c r="G69">
        <v>3.7155935201995298</v>
      </c>
      <c r="H69">
        <f t="shared" si="1"/>
        <v>0</v>
      </c>
    </row>
    <row r="70" spans="1:11" x14ac:dyDescent="0.3">
      <c r="A70" t="s">
        <v>17</v>
      </c>
      <c r="B70">
        <v>2</v>
      </c>
      <c r="C70">
        <v>1</v>
      </c>
      <c r="D70">
        <v>9</v>
      </c>
      <c r="E70">
        <v>1</v>
      </c>
      <c r="F70">
        <v>3.0671066893781398</v>
      </c>
      <c r="G70">
        <v>3.0471066893781402</v>
      </c>
      <c r="H70">
        <f t="shared" si="1"/>
        <v>1.9999999999999574E-2</v>
      </c>
    </row>
    <row r="71" spans="1:11" x14ac:dyDescent="0.3">
      <c r="A71" t="s">
        <v>17</v>
      </c>
      <c r="B71">
        <v>2</v>
      </c>
      <c r="C71">
        <v>1</v>
      </c>
      <c r="D71">
        <v>10</v>
      </c>
      <c r="E71">
        <v>1</v>
      </c>
      <c r="F71">
        <v>2.7172742780960499</v>
      </c>
      <c r="G71">
        <v>2.7072742780960501</v>
      </c>
      <c r="H71">
        <f t="shared" si="1"/>
        <v>9.9999999999997868E-3</v>
      </c>
    </row>
    <row r="72" spans="1:11" x14ac:dyDescent="0.3">
      <c r="A72" t="s">
        <v>17</v>
      </c>
      <c r="B72">
        <v>2</v>
      </c>
      <c r="C72">
        <v>1</v>
      </c>
      <c r="D72">
        <v>11</v>
      </c>
      <c r="E72">
        <v>1</v>
      </c>
      <c r="F72">
        <v>5.0127906011504102</v>
      </c>
      <c r="G72">
        <v>4.95</v>
      </c>
      <c r="H72">
        <f t="shared" si="1"/>
        <v>6.2790601150410019E-2</v>
      </c>
    </row>
    <row r="73" spans="1:11" x14ac:dyDescent="0.3">
      <c r="A73" t="s">
        <v>17</v>
      </c>
      <c r="B73">
        <v>2</v>
      </c>
      <c r="C73">
        <v>1</v>
      </c>
      <c r="F73" s="1">
        <f>AVERAGE(F62:F72)</f>
        <v>3.846915281475674</v>
      </c>
      <c r="H73" s="1">
        <f>AVERAGE(H62:H72)</f>
        <v>0.22694462281600289</v>
      </c>
      <c r="I73">
        <f>H73/F73</f>
        <v>5.8993922717462885E-2</v>
      </c>
    </row>
    <row r="74" spans="1:11" x14ac:dyDescent="0.3">
      <c r="A74" t="s">
        <v>17</v>
      </c>
      <c r="B74">
        <v>2</v>
      </c>
      <c r="C74">
        <v>2</v>
      </c>
      <c r="D74">
        <v>1</v>
      </c>
      <c r="E74">
        <v>0</v>
      </c>
      <c r="F74">
        <v>4.532</v>
      </c>
      <c r="H74">
        <f>F74-G74</f>
        <v>4.532</v>
      </c>
    </row>
    <row r="75" spans="1:11" x14ac:dyDescent="0.3">
      <c r="A75" t="s">
        <v>17</v>
      </c>
      <c r="B75">
        <v>2</v>
      </c>
      <c r="C75">
        <v>2</v>
      </c>
      <c r="D75">
        <v>2</v>
      </c>
      <c r="E75">
        <v>0</v>
      </c>
      <c r="F75">
        <v>4.1749999999999998</v>
      </c>
      <c r="H75">
        <f t="shared" ref="H75:H138" si="2">F75-G75</f>
        <v>4.1749999999999998</v>
      </c>
    </row>
    <row r="76" spans="1:11" x14ac:dyDescent="0.3">
      <c r="A76" t="s">
        <v>17</v>
      </c>
      <c r="B76">
        <v>2</v>
      </c>
      <c r="C76">
        <v>2</v>
      </c>
      <c r="D76">
        <v>3</v>
      </c>
      <c r="E76">
        <v>0</v>
      </c>
      <c r="F76">
        <v>3.2309999999999999</v>
      </c>
      <c r="H76">
        <f t="shared" si="2"/>
        <v>3.2309999999999999</v>
      </c>
    </row>
    <row r="77" spans="1:11" x14ac:dyDescent="0.3">
      <c r="A77" t="s">
        <v>17</v>
      </c>
      <c r="B77">
        <v>2</v>
      </c>
      <c r="C77">
        <v>2</v>
      </c>
      <c r="D77">
        <v>4</v>
      </c>
      <c r="E77">
        <v>0</v>
      </c>
      <c r="F77">
        <v>3.9220000000000002</v>
      </c>
      <c r="H77">
        <f t="shared" si="2"/>
        <v>3.9220000000000002</v>
      </c>
    </row>
    <row r="78" spans="1:11" x14ac:dyDescent="0.3">
      <c r="A78" t="s">
        <v>17</v>
      </c>
      <c r="B78">
        <v>2</v>
      </c>
      <c r="C78">
        <v>2</v>
      </c>
      <c r="D78">
        <v>5</v>
      </c>
      <c r="E78">
        <v>0</v>
      </c>
      <c r="F78">
        <v>4.1849999999999996</v>
      </c>
      <c r="H78">
        <f t="shared" si="2"/>
        <v>4.1849999999999996</v>
      </c>
    </row>
    <row r="79" spans="1:11" x14ac:dyDescent="0.3">
      <c r="A79" t="s">
        <v>17</v>
      </c>
      <c r="B79">
        <v>2</v>
      </c>
      <c r="C79">
        <v>2</v>
      </c>
      <c r="D79">
        <v>6</v>
      </c>
      <c r="E79">
        <v>0</v>
      </c>
      <c r="F79">
        <v>4.5650000000000004</v>
      </c>
      <c r="H79">
        <f t="shared" si="2"/>
        <v>4.5650000000000004</v>
      </c>
    </row>
    <row r="80" spans="1:11" x14ac:dyDescent="0.3">
      <c r="A80" t="s">
        <v>17</v>
      </c>
      <c r="B80">
        <v>2</v>
      </c>
      <c r="C80">
        <v>2</v>
      </c>
      <c r="D80">
        <v>7</v>
      </c>
      <c r="E80">
        <v>0</v>
      </c>
      <c r="F80">
        <v>4.4740000000000002</v>
      </c>
      <c r="H80">
        <f t="shared" si="2"/>
        <v>4.4740000000000002</v>
      </c>
    </row>
    <row r="81" spans="1:9" x14ac:dyDescent="0.3">
      <c r="A81" t="s">
        <v>17</v>
      </c>
      <c r="B81">
        <v>2</v>
      </c>
      <c r="C81">
        <v>2</v>
      </c>
      <c r="D81">
        <v>8</v>
      </c>
      <c r="E81">
        <v>0</v>
      </c>
      <c r="F81">
        <v>3.9740000000000002</v>
      </c>
      <c r="H81">
        <f t="shared" si="2"/>
        <v>3.9740000000000002</v>
      </c>
    </row>
    <row r="82" spans="1:9" x14ac:dyDescent="0.3">
      <c r="A82" t="s">
        <v>17</v>
      </c>
      <c r="B82">
        <v>2</v>
      </c>
      <c r="C82">
        <v>2</v>
      </c>
      <c r="D82">
        <v>9</v>
      </c>
      <c r="E82">
        <v>0</v>
      </c>
      <c r="F82">
        <v>3.9780000000000002</v>
      </c>
      <c r="H82">
        <f t="shared" si="2"/>
        <v>3.9780000000000002</v>
      </c>
    </row>
    <row r="83" spans="1:9" x14ac:dyDescent="0.3">
      <c r="A83" t="s">
        <v>17</v>
      </c>
      <c r="B83">
        <v>2</v>
      </c>
      <c r="C83">
        <v>2</v>
      </c>
      <c r="D83">
        <v>10</v>
      </c>
      <c r="E83">
        <v>0</v>
      </c>
      <c r="F83">
        <v>3.0830000000000002</v>
      </c>
      <c r="H83">
        <f t="shared" si="2"/>
        <v>3.0830000000000002</v>
      </c>
    </row>
    <row r="84" spans="1:9" x14ac:dyDescent="0.3">
      <c r="A84" t="s">
        <v>17</v>
      </c>
      <c r="B84">
        <v>2</v>
      </c>
      <c r="C84">
        <v>2</v>
      </c>
      <c r="D84">
        <v>11</v>
      </c>
      <c r="E84">
        <v>0</v>
      </c>
      <c r="F84">
        <v>4.3010000000000002</v>
      </c>
      <c r="H84">
        <f t="shared" si="2"/>
        <v>4.3010000000000002</v>
      </c>
    </row>
    <row r="85" spans="1:9" x14ac:dyDescent="0.3">
      <c r="A85" t="s">
        <v>17</v>
      </c>
      <c r="B85">
        <v>2</v>
      </c>
      <c r="C85">
        <v>2</v>
      </c>
      <c r="F85" s="1">
        <f>AVERAGE(F74:F84)</f>
        <v>4.038181818181819</v>
      </c>
      <c r="H85" s="1">
        <f t="shared" si="2"/>
        <v>4.038181818181819</v>
      </c>
      <c r="I85">
        <f>H85/F85</f>
        <v>1</v>
      </c>
    </row>
    <row r="86" spans="1:9" x14ac:dyDescent="0.3">
      <c r="A86" t="s">
        <v>17</v>
      </c>
      <c r="B86">
        <v>2</v>
      </c>
      <c r="C86">
        <v>2</v>
      </c>
      <c r="D86">
        <v>1</v>
      </c>
      <c r="E86">
        <v>1E-3</v>
      </c>
      <c r="F86">
        <v>4.3840000000000003</v>
      </c>
      <c r="H86">
        <f t="shared" si="2"/>
        <v>4.3840000000000003</v>
      </c>
    </row>
    <row r="87" spans="1:9" x14ac:dyDescent="0.3">
      <c r="A87" t="s">
        <v>17</v>
      </c>
      <c r="B87">
        <v>2</v>
      </c>
      <c r="C87">
        <v>2</v>
      </c>
      <c r="D87">
        <v>2</v>
      </c>
      <c r="E87">
        <v>1E-3</v>
      </c>
      <c r="F87">
        <v>3.6789999999999998</v>
      </c>
      <c r="H87">
        <f t="shared" si="2"/>
        <v>3.6789999999999998</v>
      </c>
    </row>
    <row r="88" spans="1:9" x14ac:dyDescent="0.3">
      <c r="A88" t="s">
        <v>17</v>
      </c>
      <c r="B88">
        <v>2</v>
      </c>
      <c r="C88">
        <v>2</v>
      </c>
      <c r="D88">
        <v>3</v>
      </c>
      <c r="E88">
        <v>1E-3</v>
      </c>
      <c r="F88">
        <v>4.59</v>
      </c>
      <c r="H88">
        <f t="shared" si="2"/>
        <v>4.59</v>
      </c>
    </row>
    <row r="89" spans="1:9" x14ac:dyDescent="0.3">
      <c r="A89" t="s">
        <v>17</v>
      </c>
      <c r="B89">
        <v>2</v>
      </c>
      <c r="C89">
        <v>2</v>
      </c>
      <c r="D89">
        <v>4</v>
      </c>
      <c r="E89">
        <v>1E-3</v>
      </c>
      <c r="F89">
        <v>3.383</v>
      </c>
      <c r="H89">
        <f t="shared" si="2"/>
        <v>3.383</v>
      </c>
    </row>
    <row r="90" spans="1:9" x14ac:dyDescent="0.3">
      <c r="A90" t="s">
        <v>17</v>
      </c>
      <c r="B90">
        <v>2</v>
      </c>
      <c r="C90">
        <v>2</v>
      </c>
      <c r="D90">
        <v>5</v>
      </c>
      <c r="E90">
        <v>1E-3</v>
      </c>
      <c r="F90">
        <v>5.0709999999999997</v>
      </c>
      <c r="G90">
        <v>4.4468712091418103</v>
      </c>
      <c r="H90">
        <f t="shared" si="2"/>
        <v>0.6241287908581894</v>
      </c>
    </row>
    <row r="91" spans="1:9" x14ac:dyDescent="0.3">
      <c r="A91" t="s">
        <v>17</v>
      </c>
      <c r="B91">
        <v>2</v>
      </c>
      <c r="C91">
        <v>2</v>
      </c>
      <c r="D91">
        <v>6</v>
      </c>
      <c r="E91">
        <v>1E-3</v>
      </c>
      <c r="F91">
        <v>4.2060000000000004</v>
      </c>
      <c r="G91">
        <v>3.74429102446343</v>
      </c>
      <c r="H91">
        <f t="shared" si="2"/>
        <v>0.46170897553657042</v>
      </c>
    </row>
    <row r="92" spans="1:9" x14ac:dyDescent="0.3">
      <c r="A92" t="s">
        <v>17</v>
      </c>
      <c r="B92">
        <v>2</v>
      </c>
      <c r="C92">
        <v>2</v>
      </c>
      <c r="D92">
        <v>7</v>
      </c>
      <c r="E92">
        <v>1E-3</v>
      </c>
      <c r="F92">
        <v>3.9940000000000002</v>
      </c>
      <c r="H92">
        <f t="shared" si="2"/>
        <v>3.9940000000000002</v>
      </c>
    </row>
    <row r="93" spans="1:9" x14ac:dyDescent="0.3">
      <c r="A93" t="s">
        <v>17</v>
      </c>
      <c r="B93">
        <v>2</v>
      </c>
      <c r="C93">
        <v>2</v>
      </c>
      <c r="D93">
        <v>8</v>
      </c>
      <c r="E93">
        <v>1E-3</v>
      </c>
      <c r="F93">
        <v>5.2240000000000002</v>
      </c>
      <c r="H93">
        <f t="shared" si="2"/>
        <v>5.2240000000000002</v>
      </c>
    </row>
    <row r="94" spans="1:9" x14ac:dyDescent="0.3">
      <c r="A94" t="s">
        <v>17</v>
      </c>
      <c r="B94">
        <v>2</v>
      </c>
      <c r="C94">
        <v>2</v>
      </c>
      <c r="D94">
        <v>9</v>
      </c>
      <c r="E94">
        <v>1E-3</v>
      </c>
      <c r="F94">
        <v>3.798</v>
      </c>
      <c r="G94">
        <v>2.8160879219265902</v>
      </c>
      <c r="H94">
        <f t="shared" si="2"/>
        <v>0.98191207807340986</v>
      </c>
    </row>
    <row r="95" spans="1:9" x14ac:dyDescent="0.3">
      <c r="A95" t="s">
        <v>17</v>
      </c>
      <c r="B95">
        <v>2</v>
      </c>
      <c r="C95">
        <v>2</v>
      </c>
      <c r="D95">
        <v>10</v>
      </c>
      <c r="E95">
        <v>1E-3</v>
      </c>
      <c r="F95">
        <v>4.2089999999999996</v>
      </c>
      <c r="H95">
        <f t="shared" si="2"/>
        <v>4.2089999999999996</v>
      </c>
    </row>
    <row r="96" spans="1:9" x14ac:dyDescent="0.3">
      <c r="A96" t="s">
        <v>17</v>
      </c>
      <c r="B96">
        <v>2</v>
      </c>
      <c r="C96">
        <v>2</v>
      </c>
      <c r="D96">
        <v>11</v>
      </c>
      <c r="E96">
        <v>1E-3</v>
      </c>
      <c r="F96">
        <v>4.0830000000000002</v>
      </c>
      <c r="H96">
        <f t="shared" si="2"/>
        <v>4.0830000000000002</v>
      </c>
    </row>
    <row r="97" spans="1:9" x14ac:dyDescent="0.3">
      <c r="A97" t="s">
        <v>17</v>
      </c>
      <c r="B97">
        <v>2</v>
      </c>
      <c r="C97">
        <v>2</v>
      </c>
      <c r="F97" s="1">
        <f>AVERAGE(F86:F96)</f>
        <v>4.2382727272727267</v>
      </c>
      <c r="H97" s="1">
        <f>AVERAGE(H86:H96)</f>
        <v>3.2376136222243797</v>
      </c>
      <c r="I97">
        <f>H97/F97</f>
        <v>0.76389931242290343</v>
      </c>
    </row>
    <row r="98" spans="1:9" x14ac:dyDescent="0.3">
      <c r="A98" t="s">
        <v>17</v>
      </c>
      <c r="B98">
        <v>2</v>
      </c>
      <c r="C98">
        <v>2</v>
      </c>
      <c r="D98">
        <v>1</v>
      </c>
      <c r="E98">
        <v>0.01</v>
      </c>
      <c r="F98">
        <v>3.1320000000000001</v>
      </c>
      <c r="H98">
        <f t="shared" si="2"/>
        <v>3.1320000000000001</v>
      </c>
    </row>
    <row r="99" spans="1:9" x14ac:dyDescent="0.3">
      <c r="A99" t="s">
        <v>17</v>
      </c>
      <c r="B99">
        <v>2</v>
      </c>
      <c r="C99">
        <v>2</v>
      </c>
      <c r="D99">
        <v>2</v>
      </c>
      <c r="E99">
        <v>0.01</v>
      </c>
      <c r="F99">
        <v>3.056</v>
      </c>
      <c r="H99">
        <f t="shared" si="2"/>
        <v>3.056</v>
      </c>
    </row>
    <row r="100" spans="1:9" x14ac:dyDescent="0.3">
      <c r="A100" t="s">
        <v>17</v>
      </c>
      <c r="B100">
        <v>2</v>
      </c>
      <c r="C100">
        <v>2</v>
      </c>
      <c r="D100">
        <v>3</v>
      </c>
      <c r="E100">
        <v>0.01</v>
      </c>
      <c r="F100">
        <v>2.8860000000000001</v>
      </c>
      <c r="G100">
        <v>1.6561456457638</v>
      </c>
      <c r="H100">
        <f t="shared" si="2"/>
        <v>1.2298543542362002</v>
      </c>
    </row>
    <row r="101" spans="1:9" x14ac:dyDescent="0.3">
      <c r="A101" t="s">
        <v>17</v>
      </c>
      <c r="B101">
        <v>2</v>
      </c>
      <c r="C101">
        <v>2</v>
      </c>
      <c r="D101">
        <v>4</v>
      </c>
      <c r="E101">
        <v>0.01</v>
      </c>
      <c r="F101">
        <v>2.786</v>
      </c>
      <c r="G101">
        <v>1.8224105919174001</v>
      </c>
      <c r="H101">
        <f t="shared" si="2"/>
        <v>0.96358940808259996</v>
      </c>
    </row>
    <row r="102" spans="1:9" x14ac:dyDescent="0.3">
      <c r="A102" t="s">
        <v>17</v>
      </c>
      <c r="B102">
        <v>2</v>
      </c>
      <c r="C102">
        <v>2</v>
      </c>
      <c r="D102">
        <v>5</v>
      </c>
      <c r="E102">
        <v>0.01</v>
      </c>
      <c r="F102">
        <v>4.6920000000000002</v>
      </c>
      <c r="H102">
        <f t="shared" si="2"/>
        <v>4.6920000000000002</v>
      </c>
    </row>
    <row r="103" spans="1:9" x14ac:dyDescent="0.3">
      <c r="A103" t="s">
        <v>17</v>
      </c>
      <c r="B103">
        <v>2</v>
      </c>
      <c r="C103">
        <v>2</v>
      </c>
      <c r="D103">
        <v>6</v>
      </c>
      <c r="E103">
        <v>0.01</v>
      </c>
      <c r="F103">
        <v>5.8159999999999998</v>
      </c>
      <c r="H103">
        <f t="shared" si="2"/>
        <v>5.8159999999999998</v>
      </c>
    </row>
    <row r="104" spans="1:9" x14ac:dyDescent="0.3">
      <c r="A104" t="s">
        <v>17</v>
      </c>
      <c r="B104">
        <v>2</v>
      </c>
      <c r="C104">
        <v>2</v>
      </c>
      <c r="D104">
        <v>7</v>
      </c>
      <c r="E104">
        <v>0.01</v>
      </c>
      <c r="F104">
        <v>4.2720000000000002</v>
      </c>
      <c r="H104">
        <f t="shared" si="2"/>
        <v>4.2720000000000002</v>
      </c>
    </row>
    <row r="105" spans="1:9" x14ac:dyDescent="0.3">
      <c r="A105" t="s">
        <v>17</v>
      </c>
      <c r="B105">
        <v>2</v>
      </c>
      <c r="C105">
        <v>2</v>
      </c>
      <c r="D105">
        <v>8</v>
      </c>
      <c r="E105">
        <v>0.01</v>
      </c>
      <c r="F105">
        <v>3.2130000000000001</v>
      </c>
      <c r="G105" s="7">
        <v>2.6</v>
      </c>
      <c r="H105">
        <f t="shared" si="2"/>
        <v>0.61299999999999999</v>
      </c>
    </row>
    <row r="106" spans="1:9" x14ac:dyDescent="0.3">
      <c r="A106" t="s">
        <v>17</v>
      </c>
      <c r="B106">
        <v>2</v>
      </c>
      <c r="C106">
        <v>2</v>
      </c>
      <c r="D106">
        <v>9</v>
      </c>
      <c r="E106">
        <v>0.01</v>
      </c>
      <c r="F106">
        <v>4.1550000000000002</v>
      </c>
      <c r="H106">
        <f t="shared" si="2"/>
        <v>4.1550000000000002</v>
      </c>
    </row>
    <row r="107" spans="1:9" x14ac:dyDescent="0.3">
      <c r="A107" t="s">
        <v>17</v>
      </c>
      <c r="B107">
        <v>2</v>
      </c>
      <c r="C107">
        <v>2</v>
      </c>
      <c r="D107">
        <v>10</v>
      </c>
      <c r="E107">
        <v>0.01</v>
      </c>
      <c r="F107">
        <v>3.0369999999999999</v>
      </c>
      <c r="H107">
        <f t="shared" si="2"/>
        <v>3.0369999999999999</v>
      </c>
    </row>
    <row r="108" spans="1:9" x14ac:dyDescent="0.3">
      <c r="A108" t="s">
        <v>17</v>
      </c>
      <c r="B108">
        <v>2</v>
      </c>
      <c r="C108">
        <v>2</v>
      </c>
      <c r="D108">
        <v>11</v>
      </c>
      <c r="E108">
        <v>0.01</v>
      </c>
      <c r="F108">
        <v>2.8479999999999999</v>
      </c>
      <c r="G108" s="7">
        <v>2.5</v>
      </c>
      <c r="H108">
        <f t="shared" si="2"/>
        <v>0.34799999999999986</v>
      </c>
    </row>
    <row r="109" spans="1:9" x14ac:dyDescent="0.3">
      <c r="A109" t="s">
        <v>17</v>
      </c>
      <c r="B109">
        <v>2</v>
      </c>
      <c r="C109">
        <v>2</v>
      </c>
      <c r="F109" s="1">
        <f>AVERAGE(F98:F108)</f>
        <v>3.6266363636363637</v>
      </c>
      <c r="H109" s="1">
        <f>AVERAGE(H98:H108)</f>
        <v>2.8467676147562546</v>
      </c>
      <c r="I109">
        <f>H109/F109</f>
        <v>0.78496086437016022</v>
      </c>
    </row>
    <row r="110" spans="1:9" x14ac:dyDescent="0.3">
      <c r="A110" t="s">
        <v>17</v>
      </c>
      <c r="B110">
        <v>2</v>
      </c>
      <c r="C110">
        <v>2</v>
      </c>
      <c r="D110">
        <v>1</v>
      </c>
      <c r="E110">
        <v>3.1600000000000003E-2</v>
      </c>
      <c r="F110">
        <v>3.99</v>
      </c>
      <c r="G110">
        <v>1.9689052537784999</v>
      </c>
      <c r="H110">
        <f t="shared" si="2"/>
        <v>2.0210947462215003</v>
      </c>
    </row>
    <row r="111" spans="1:9" x14ac:dyDescent="0.3">
      <c r="A111" t="s">
        <v>17</v>
      </c>
      <c r="B111">
        <v>2</v>
      </c>
      <c r="C111">
        <v>2</v>
      </c>
      <c r="D111">
        <v>2</v>
      </c>
      <c r="E111">
        <v>3.1600000000000003E-2</v>
      </c>
      <c r="F111">
        <v>5.3239999999999998</v>
      </c>
      <c r="G111">
        <v>3.6652106175516601</v>
      </c>
      <c r="H111">
        <f t="shared" si="2"/>
        <v>1.6587893824483397</v>
      </c>
    </row>
    <row r="112" spans="1:9" x14ac:dyDescent="0.3">
      <c r="A112" t="s">
        <v>17</v>
      </c>
      <c r="B112">
        <v>2</v>
      </c>
      <c r="C112">
        <v>2</v>
      </c>
      <c r="D112">
        <v>3</v>
      </c>
      <c r="E112">
        <v>3.1600000000000003E-2</v>
      </c>
      <c r="F112">
        <v>3.8210000000000002</v>
      </c>
      <c r="G112">
        <v>2.2668792005917302</v>
      </c>
      <c r="H112">
        <f t="shared" si="2"/>
        <v>1.55412079940827</v>
      </c>
    </row>
    <row r="113" spans="1:9" x14ac:dyDescent="0.3">
      <c r="A113" t="s">
        <v>17</v>
      </c>
      <c r="B113">
        <v>2</v>
      </c>
      <c r="C113">
        <v>2</v>
      </c>
      <c r="D113">
        <v>4</v>
      </c>
      <c r="E113">
        <v>3.1600000000000003E-2</v>
      </c>
      <c r="F113">
        <v>3.722</v>
      </c>
      <c r="H113">
        <f t="shared" si="2"/>
        <v>3.722</v>
      </c>
    </row>
    <row r="114" spans="1:9" x14ac:dyDescent="0.3">
      <c r="A114" t="s">
        <v>17</v>
      </c>
      <c r="B114">
        <v>2</v>
      </c>
      <c r="C114">
        <v>2</v>
      </c>
      <c r="D114">
        <v>5</v>
      </c>
      <c r="E114">
        <v>3.1600000000000003E-2</v>
      </c>
      <c r="F114">
        <v>4.9370000000000003</v>
      </c>
      <c r="H114">
        <f t="shared" si="2"/>
        <v>4.9370000000000003</v>
      </c>
    </row>
    <row r="115" spans="1:9" x14ac:dyDescent="0.3">
      <c r="A115" t="s">
        <v>17</v>
      </c>
      <c r="B115">
        <v>2</v>
      </c>
      <c r="C115">
        <v>2</v>
      </c>
      <c r="D115">
        <v>6</v>
      </c>
      <c r="E115">
        <v>3.1600000000000003E-2</v>
      </c>
      <c r="F115">
        <v>3.9169999999999998</v>
      </c>
      <c r="H115">
        <f t="shared" si="2"/>
        <v>3.9169999999999998</v>
      </c>
    </row>
    <row r="116" spans="1:9" x14ac:dyDescent="0.3">
      <c r="A116" t="s">
        <v>17</v>
      </c>
      <c r="B116">
        <v>2</v>
      </c>
      <c r="C116">
        <v>2</v>
      </c>
      <c r="D116">
        <v>7</v>
      </c>
      <c r="E116">
        <v>3.1600000000000003E-2</v>
      </c>
      <c r="F116">
        <v>4.4340000000000002</v>
      </c>
      <c r="G116">
        <v>3.8152014010507802</v>
      </c>
      <c r="H116">
        <f t="shared" si="2"/>
        <v>0.61879859894921996</v>
      </c>
    </row>
    <row r="117" spans="1:9" x14ac:dyDescent="0.3">
      <c r="A117" t="s">
        <v>17</v>
      </c>
      <c r="B117">
        <v>2</v>
      </c>
      <c r="C117">
        <v>2</v>
      </c>
      <c r="D117">
        <v>8</v>
      </c>
      <c r="E117">
        <v>3.1600000000000003E-2</v>
      </c>
      <c r="F117">
        <v>3.9569999999999999</v>
      </c>
      <c r="H117">
        <f t="shared" si="2"/>
        <v>3.9569999999999999</v>
      </c>
    </row>
    <row r="118" spans="1:9" x14ac:dyDescent="0.3">
      <c r="A118" t="s">
        <v>17</v>
      </c>
      <c r="B118">
        <v>2</v>
      </c>
      <c r="C118">
        <v>2</v>
      </c>
      <c r="D118">
        <v>9</v>
      </c>
      <c r="E118">
        <v>3.1600000000000003E-2</v>
      </c>
      <c r="F118">
        <v>3.9540000000000002</v>
      </c>
      <c r="H118">
        <f t="shared" si="2"/>
        <v>3.9540000000000002</v>
      </c>
    </row>
    <row r="119" spans="1:9" x14ac:dyDescent="0.3">
      <c r="A119" t="s">
        <v>17</v>
      </c>
      <c r="B119">
        <v>2</v>
      </c>
      <c r="C119">
        <v>2</v>
      </c>
      <c r="D119">
        <v>10</v>
      </c>
      <c r="E119">
        <v>3.1600000000000003E-2</v>
      </c>
      <c r="F119">
        <v>4.1219999999999999</v>
      </c>
      <c r="G119">
        <v>1.8877329585987399</v>
      </c>
      <c r="H119">
        <f t="shared" si="2"/>
        <v>2.2342670414012602</v>
      </c>
    </row>
    <row r="120" spans="1:9" x14ac:dyDescent="0.3">
      <c r="A120" t="s">
        <v>17</v>
      </c>
      <c r="B120">
        <v>2</v>
      </c>
      <c r="C120">
        <v>2</v>
      </c>
      <c r="D120">
        <v>11</v>
      </c>
      <c r="E120">
        <v>3.1600000000000003E-2</v>
      </c>
      <c r="F120">
        <v>3.4950000000000001</v>
      </c>
      <c r="H120">
        <f t="shared" si="2"/>
        <v>3.4950000000000001</v>
      </c>
    </row>
    <row r="121" spans="1:9" x14ac:dyDescent="0.3">
      <c r="A121" t="s">
        <v>17</v>
      </c>
      <c r="B121">
        <v>2</v>
      </c>
      <c r="C121">
        <v>2</v>
      </c>
      <c r="F121" s="1">
        <f>AVERAGE(F110:F120)</f>
        <v>4.1520909090909086</v>
      </c>
      <c r="H121" s="1">
        <f>AVERAGE(H110:H120)</f>
        <v>2.915370051675326</v>
      </c>
      <c r="I121">
        <f>H121/F121</f>
        <v>0.70214504342672013</v>
      </c>
    </row>
    <row r="122" spans="1:9" x14ac:dyDescent="0.3">
      <c r="A122" t="s">
        <v>17</v>
      </c>
      <c r="B122">
        <v>2</v>
      </c>
      <c r="C122">
        <v>2</v>
      </c>
      <c r="D122">
        <v>1</v>
      </c>
      <c r="E122">
        <v>0.1</v>
      </c>
      <c r="F122">
        <v>4.3650000000000002</v>
      </c>
      <c r="G122">
        <v>3.7922069349848702</v>
      </c>
      <c r="H122">
        <f t="shared" si="2"/>
        <v>0.57279306501513005</v>
      </c>
    </row>
    <row r="123" spans="1:9" x14ac:dyDescent="0.3">
      <c r="A123" t="s">
        <v>17</v>
      </c>
      <c r="B123">
        <v>2</v>
      </c>
      <c r="C123">
        <v>2</v>
      </c>
      <c r="D123">
        <v>2</v>
      </c>
      <c r="E123">
        <v>0.1</v>
      </c>
      <c r="F123">
        <v>4.1820000000000004</v>
      </c>
      <c r="G123">
        <v>3.4641140682624298</v>
      </c>
      <c r="H123">
        <f t="shared" si="2"/>
        <v>0.71788593173757054</v>
      </c>
    </row>
    <row r="124" spans="1:9" x14ac:dyDescent="0.3">
      <c r="A124" t="s">
        <v>17</v>
      </c>
      <c r="B124">
        <v>2</v>
      </c>
      <c r="C124">
        <v>2</v>
      </c>
      <c r="D124">
        <v>3</v>
      </c>
      <c r="E124">
        <v>0.1</v>
      </c>
      <c r="F124">
        <v>3.68</v>
      </c>
      <c r="G124">
        <v>3.35645461350884</v>
      </c>
      <c r="H124">
        <f t="shared" si="2"/>
        <v>0.32354538649116016</v>
      </c>
    </row>
    <row r="125" spans="1:9" x14ac:dyDescent="0.3">
      <c r="A125" t="s">
        <v>17</v>
      </c>
      <c r="B125">
        <v>2</v>
      </c>
      <c r="C125">
        <v>2</v>
      </c>
      <c r="D125">
        <v>4</v>
      </c>
      <c r="E125">
        <v>0.1</v>
      </c>
      <c r="F125">
        <v>3.843</v>
      </c>
      <c r="G125">
        <v>3.7356152663239302</v>
      </c>
      <c r="H125">
        <f t="shared" si="2"/>
        <v>0.10738473367606982</v>
      </c>
    </row>
    <row r="126" spans="1:9" x14ac:dyDescent="0.3">
      <c r="A126" t="s">
        <v>17</v>
      </c>
      <c r="B126">
        <v>2</v>
      </c>
      <c r="C126">
        <v>2</v>
      </c>
      <c r="D126">
        <v>5</v>
      </c>
      <c r="E126">
        <v>0.1</v>
      </c>
      <c r="F126">
        <v>4.0839999999999996</v>
      </c>
      <c r="G126">
        <v>3.7359310586463699</v>
      </c>
      <c r="H126">
        <f t="shared" si="2"/>
        <v>0.34806894135362976</v>
      </c>
    </row>
    <row r="127" spans="1:9" x14ac:dyDescent="0.3">
      <c r="A127" t="s">
        <v>17</v>
      </c>
      <c r="B127">
        <v>2</v>
      </c>
      <c r="C127">
        <v>2</v>
      </c>
      <c r="D127">
        <v>6</v>
      </c>
      <c r="E127">
        <v>0.1</v>
      </c>
      <c r="F127">
        <v>3.327</v>
      </c>
      <c r="G127">
        <v>3.056082544078</v>
      </c>
      <c r="H127">
        <f t="shared" si="2"/>
        <v>0.27091745592200001</v>
      </c>
    </row>
    <row r="128" spans="1:9" x14ac:dyDescent="0.3">
      <c r="A128" t="s">
        <v>17</v>
      </c>
      <c r="B128">
        <v>2</v>
      </c>
      <c r="C128">
        <v>2</v>
      </c>
      <c r="D128">
        <v>7</v>
      </c>
      <c r="E128">
        <v>0.1</v>
      </c>
      <c r="F128">
        <v>6.4109999999999996</v>
      </c>
      <c r="G128">
        <v>6.11030052264808</v>
      </c>
      <c r="H128">
        <f t="shared" si="2"/>
        <v>0.3006994773519196</v>
      </c>
    </row>
    <row r="129" spans="1:9" x14ac:dyDescent="0.3">
      <c r="A129" t="s">
        <v>17</v>
      </c>
      <c r="B129">
        <v>2</v>
      </c>
      <c r="C129">
        <v>2</v>
      </c>
      <c r="D129">
        <v>8</v>
      </c>
      <c r="E129">
        <v>0.1</v>
      </c>
      <c r="F129">
        <v>4.9809999999999999</v>
      </c>
      <c r="G129">
        <v>4.8101844564866996</v>
      </c>
      <c r="H129">
        <f t="shared" si="2"/>
        <v>0.17081554351330031</v>
      </c>
    </row>
    <row r="130" spans="1:9" x14ac:dyDescent="0.3">
      <c r="A130" t="s">
        <v>17</v>
      </c>
      <c r="B130">
        <v>2</v>
      </c>
      <c r="C130">
        <v>2</v>
      </c>
      <c r="D130">
        <v>9</v>
      </c>
      <c r="E130">
        <v>0.1</v>
      </c>
      <c r="F130">
        <v>5.3330000000000002</v>
      </c>
      <c r="G130">
        <v>4.9076701200019102</v>
      </c>
      <c r="H130">
        <f t="shared" si="2"/>
        <v>0.42532987999809002</v>
      </c>
    </row>
    <row r="131" spans="1:9" x14ac:dyDescent="0.3">
      <c r="A131" t="s">
        <v>17</v>
      </c>
      <c r="B131">
        <v>2</v>
      </c>
      <c r="C131">
        <v>2</v>
      </c>
      <c r="D131">
        <v>10</v>
      </c>
      <c r="E131">
        <v>0.1</v>
      </c>
      <c r="F131">
        <v>3.9049999999999998</v>
      </c>
      <c r="G131">
        <v>3.51249550963652</v>
      </c>
      <c r="H131">
        <f t="shared" si="2"/>
        <v>0.39250449036347979</v>
      </c>
    </row>
    <row r="132" spans="1:9" x14ac:dyDescent="0.3">
      <c r="A132" t="s">
        <v>17</v>
      </c>
      <c r="B132">
        <v>2</v>
      </c>
      <c r="C132">
        <v>2</v>
      </c>
      <c r="D132">
        <v>11</v>
      </c>
      <c r="E132">
        <v>0.1</v>
      </c>
      <c r="F132">
        <v>3.8969999999999998</v>
      </c>
      <c r="G132">
        <v>3.8959999999999999</v>
      </c>
      <c r="H132">
        <f t="shared" si="2"/>
        <v>9.9999999999988987E-4</v>
      </c>
    </row>
    <row r="133" spans="1:9" x14ac:dyDescent="0.3">
      <c r="A133" t="s">
        <v>17</v>
      </c>
      <c r="B133">
        <v>2</v>
      </c>
      <c r="C133">
        <v>2</v>
      </c>
      <c r="F133" s="1">
        <f>AVERAGE(F122:F132)</f>
        <v>4.3643636363636364</v>
      </c>
      <c r="H133" s="1">
        <f>AVERAGE(H122:H132)</f>
        <v>0.3300859004929409</v>
      </c>
      <c r="I133">
        <f>H133/F133</f>
        <v>7.563208018293513E-2</v>
      </c>
    </row>
    <row r="134" spans="1:9" x14ac:dyDescent="0.3">
      <c r="A134" t="s">
        <v>17</v>
      </c>
      <c r="B134">
        <v>2</v>
      </c>
      <c r="C134">
        <v>2</v>
      </c>
      <c r="D134">
        <v>1</v>
      </c>
      <c r="E134">
        <v>1</v>
      </c>
      <c r="F134">
        <v>3.6739999999999999</v>
      </c>
      <c r="G134">
        <v>3.5031941120028902</v>
      </c>
      <c r="H134">
        <f t="shared" si="2"/>
        <v>0.17080588799710972</v>
      </c>
    </row>
    <row r="135" spans="1:9" x14ac:dyDescent="0.3">
      <c r="A135" t="s">
        <v>17</v>
      </c>
      <c r="B135">
        <v>2</v>
      </c>
      <c r="C135">
        <v>2</v>
      </c>
      <c r="D135">
        <v>2</v>
      </c>
      <c r="E135">
        <v>1</v>
      </c>
      <c r="F135">
        <v>4.1529999999999996</v>
      </c>
      <c r="G135">
        <v>4.0529999999999999</v>
      </c>
      <c r="H135">
        <f t="shared" si="2"/>
        <v>9.9999999999999645E-2</v>
      </c>
    </row>
    <row r="136" spans="1:9" x14ac:dyDescent="0.3">
      <c r="A136" t="s">
        <v>17</v>
      </c>
      <c r="B136">
        <v>2</v>
      </c>
      <c r="C136">
        <v>2</v>
      </c>
      <c r="D136">
        <v>3</v>
      </c>
      <c r="E136">
        <v>1</v>
      </c>
      <c r="F136">
        <v>2.75</v>
      </c>
      <c r="G136">
        <v>2.6763841655328999</v>
      </c>
      <c r="H136">
        <f t="shared" si="2"/>
        <v>7.3615834467100072E-2</v>
      </c>
    </row>
    <row r="137" spans="1:9" x14ac:dyDescent="0.3">
      <c r="A137" t="s">
        <v>17</v>
      </c>
      <c r="B137">
        <v>2</v>
      </c>
      <c r="C137">
        <v>2</v>
      </c>
      <c r="D137">
        <v>4</v>
      </c>
      <c r="E137">
        <v>1</v>
      </c>
      <c r="F137">
        <v>4.0430000000000001</v>
      </c>
      <c r="G137">
        <v>4</v>
      </c>
      <c r="H137">
        <f t="shared" si="2"/>
        <v>4.3000000000000149E-2</v>
      </c>
    </row>
    <row r="138" spans="1:9" x14ac:dyDescent="0.3">
      <c r="A138" t="s">
        <v>17</v>
      </c>
      <c r="B138">
        <v>2</v>
      </c>
      <c r="C138">
        <v>2</v>
      </c>
      <c r="D138">
        <v>5</v>
      </c>
      <c r="E138">
        <v>1</v>
      </c>
      <c r="F138">
        <v>5.3520000000000003</v>
      </c>
      <c r="G138">
        <v>5.3520000000000003</v>
      </c>
      <c r="H138">
        <f t="shared" si="2"/>
        <v>0</v>
      </c>
    </row>
    <row r="139" spans="1:9" x14ac:dyDescent="0.3">
      <c r="A139" t="s">
        <v>17</v>
      </c>
      <c r="B139">
        <v>2</v>
      </c>
      <c r="C139">
        <v>2</v>
      </c>
      <c r="D139">
        <v>6</v>
      </c>
      <c r="E139">
        <v>1</v>
      </c>
      <c r="F139">
        <v>4.5609999999999999</v>
      </c>
      <c r="G139">
        <v>4.5195725686460104</v>
      </c>
      <c r="H139">
        <f t="shared" ref="H139:H144" si="3">F139-G139</f>
        <v>4.1427431353989519E-2</v>
      </c>
    </row>
    <row r="140" spans="1:9" x14ac:dyDescent="0.3">
      <c r="A140" t="s">
        <v>17</v>
      </c>
      <c r="B140">
        <v>2</v>
      </c>
      <c r="C140">
        <v>2</v>
      </c>
      <c r="D140">
        <v>7</v>
      </c>
      <c r="E140">
        <v>1</v>
      </c>
      <c r="F140">
        <v>4.375</v>
      </c>
      <c r="G140">
        <v>1.9985080481536499</v>
      </c>
      <c r="H140">
        <f t="shared" si="3"/>
        <v>2.3764919518463499</v>
      </c>
    </row>
    <row r="141" spans="1:9" x14ac:dyDescent="0.3">
      <c r="A141" t="s">
        <v>17</v>
      </c>
      <c r="B141">
        <v>2</v>
      </c>
      <c r="C141">
        <v>2</v>
      </c>
      <c r="D141">
        <v>8</v>
      </c>
      <c r="E141">
        <v>1</v>
      </c>
      <c r="F141">
        <v>3.5990000000000002</v>
      </c>
      <c r="G141">
        <v>3.5990000000000002</v>
      </c>
      <c r="H141">
        <f t="shared" si="3"/>
        <v>0</v>
      </c>
    </row>
    <row r="142" spans="1:9" x14ac:dyDescent="0.3">
      <c r="A142" t="s">
        <v>17</v>
      </c>
      <c r="B142">
        <v>2</v>
      </c>
      <c r="C142">
        <v>2</v>
      </c>
      <c r="D142">
        <v>9</v>
      </c>
      <c r="E142">
        <v>1</v>
      </c>
      <c r="F142">
        <v>4.4420000000000002</v>
      </c>
      <c r="G142">
        <v>4.2676893056534198</v>
      </c>
      <c r="H142">
        <f t="shared" si="3"/>
        <v>0.17431069434658042</v>
      </c>
    </row>
    <row r="143" spans="1:9" x14ac:dyDescent="0.3">
      <c r="A143" t="s">
        <v>17</v>
      </c>
      <c r="B143">
        <v>2</v>
      </c>
      <c r="C143">
        <v>2</v>
      </c>
      <c r="D143">
        <v>10</v>
      </c>
      <c r="E143">
        <v>1</v>
      </c>
      <c r="F143">
        <v>4.1349999999999998</v>
      </c>
      <c r="G143">
        <v>4.0999999999999996</v>
      </c>
      <c r="H143">
        <f t="shared" si="3"/>
        <v>3.5000000000000142E-2</v>
      </c>
    </row>
    <row r="144" spans="1:9" x14ac:dyDescent="0.3">
      <c r="A144" t="s">
        <v>17</v>
      </c>
      <c r="B144">
        <v>2</v>
      </c>
      <c r="C144">
        <v>2</v>
      </c>
      <c r="D144">
        <v>11</v>
      </c>
      <c r="E144">
        <v>1</v>
      </c>
      <c r="F144">
        <v>3.5230000000000001</v>
      </c>
      <c r="G144">
        <v>3.5</v>
      </c>
      <c r="H144">
        <f t="shared" si="3"/>
        <v>2.3000000000000131E-2</v>
      </c>
    </row>
    <row r="145" spans="1:9" x14ac:dyDescent="0.3">
      <c r="A145" t="s">
        <v>17</v>
      </c>
      <c r="B145">
        <v>2</v>
      </c>
      <c r="C145">
        <v>2</v>
      </c>
      <c r="F145" s="1">
        <f>AVERAGE(F134:F144)</f>
        <v>4.0551818181818184</v>
      </c>
      <c r="H145" s="1">
        <f>AVERAGE(H134:H144)</f>
        <v>0.27615016363737543</v>
      </c>
      <c r="I145">
        <f>H145/F145</f>
        <v>6.8098096711528E-2</v>
      </c>
    </row>
    <row r="146" spans="1:9" x14ac:dyDescent="0.3">
      <c r="A146" t="s">
        <v>17</v>
      </c>
      <c r="B146">
        <v>2</v>
      </c>
      <c r="C146">
        <v>3</v>
      </c>
      <c r="D146">
        <v>1</v>
      </c>
      <c r="E146">
        <v>0</v>
      </c>
      <c r="F146">
        <v>2.6017710004929602</v>
      </c>
      <c r="H146">
        <f>F146-G146</f>
        <v>2.6017710004929602</v>
      </c>
    </row>
    <row r="147" spans="1:9" x14ac:dyDescent="0.3">
      <c r="A147" t="s">
        <v>17</v>
      </c>
      <c r="B147">
        <v>2</v>
      </c>
      <c r="C147">
        <v>3</v>
      </c>
      <c r="D147">
        <v>2</v>
      </c>
      <c r="E147">
        <v>0</v>
      </c>
      <c r="F147">
        <v>3.49905287682809</v>
      </c>
      <c r="H147">
        <f t="shared" ref="H147:H210" si="4">F147-G147</f>
        <v>3.49905287682809</v>
      </c>
    </row>
    <row r="148" spans="1:9" x14ac:dyDescent="0.3">
      <c r="A148" t="s">
        <v>17</v>
      </c>
      <c r="B148">
        <v>2</v>
      </c>
      <c r="C148">
        <v>3</v>
      </c>
      <c r="D148">
        <v>3</v>
      </c>
      <c r="E148">
        <v>0</v>
      </c>
      <c r="F148">
        <v>2.72444514777342</v>
      </c>
      <c r="H148">
        <f t="shared" si="4"/>
        <v>2.72444514777342</v>
      </c>
    </row>
    <row r="149" spans="1:9" x14ac:dyDescent="0.3">
      <c r="A149" t="s">
        <v>17</v>
      </c>
      <c r="B149">
        <v>2</v>
      </c>
      <c r="C149">
        <v>3</v>
      </c>
      <c r="D149">
        <v>4</v>
      </c>
      <c r="E149">
        <v>0</v>
      </c>
      <c r="F149">
        <v>2.9273686330665001</v>
      </c>
      <c r="H149">
        <f t="shared" si="4"/>
        <v>2.9273686330665001</v>
      </c>
    </row>
    <row r="150" spans="1:9" x14ac:dyDescent="0.3">
      <c r="A150" t="s">
        <v>17</v>
      </c>
      <c r="B150">
        <v>2</v>
      </c>
      <c r="C150">
        <v>3</v>
      </c>
      <c r="D150">
        <v>5</v>
      </c>
      <c r="E150">
        <v>0</v>
      </c>
      <c r="F150">
        <v>2.7461635773039199</v>
      </c>
      <c r="H150">
        <f t="shared" si="4"/>
        <v>2.7461635773039199</v>
      </c>
    </row>
    <row r="151" spans="1:9" x14ac:dyDescent="0.3">
      <c r="A151" t="s">
        <v>17</v>
      </c>
      <c r="B151">
        <v>2</v>
      </c>
      <c r="C151">
        <v>3</v>
      </c>
      <c r="D151">
        <v>6</v>
      </c>
      <c r="E151">
        <v>0</v>
      </c>
      <c r="F151">
        <v>3.5348539599378199</v>
      </c>
      <c r="H151">
        <f t="shared" si="4"/>
        <v>3.5348539599378199</v>
      </c>
    </row>
    <row r="152" spans="1:9" x14ac:dyDescent="0.3">
      <c r="A152" t="s">
        <v>17</v>
      </c>
      <c r="B152">
        <v>2</v>
      </c>
      <c r="C152">
        <v>3</v>
      </c>
      <c r="D152">
        <v>7</v>
      </c>
      <c r="E152">
        <v>0</v>
      </c>
      <c r="F152">
        <v>3.3599337000750902</v>
      </c>
      <c r="H152">
        <f t="shared" si="4"/>
        <v>3.3599337000750902</v>
      </c>
    </row>
    <row r="153" spans="1:9" x14ac:dyDescent="0.3">
      <c r="A153" t="s">
        <v>17</v>
      </c>
      <c r="B153">
        <v>2</v>
      </c>
      <c r="C153">
        <v>3</v>
      </c>
      <c r="D153">
        <v>8</v>
      </c>
      <c r="E153">
        <v>0</v>
      </c>
      <c r="F153">
        <v>3.8525271790572901</v>
      </c>
      <c r="H153">
        <f t="shared" si="4"/>
        <v>3.8525271790572901</v>
      </c>
    </row>
    <row r="154" spans="1:9" x14ac:dyDescent="0.3">
      <c r="A154" t="s">
        <v>17</v>
      </c>
      <c r="B154">
        <v>2</v>
      </c>
      <c r="C154">
        <v>3</v>
      </c>
      <c r="D154">
        <v>9</v>
      </c>
      <c r="E154">
        <v>0</v>
      </c>
      <c r="F154">
        <v>4.3257983094768697</v>
      </c>
      <c r="H154">
        <f t="shared" si="4"/>
        <v>4.3257983094768697</v>
      </c>
    </row>
    <row r="155" spans="1:9" x14ac:dyDescent="0.3">
      <c r="A155" t="s">
        <v>17</v>
      </c>
      <c r="B155">
        <v>2</v>
      </c>
      <c r="C155">
        <v>3</v>
      </c>
      <c r="D155">
        <v>10</v>
      </c>
      <c r="E155">
        <v>0</v>
      </c>
      <c r="F155">
        <v>4.8280858984633204</v>
      </c>
      <c r="H155">
        <f t="shared" si="4"/>
        <v>4.8280858984633204</v>
      </c>
    </row>
    <row r="156" spans="1:9" x14ac:dyDescent="0.3">
      <c r="A156" t="s">
        <v>17</v>
      </c>
      <c r="B156">
        <v>2</v>
      </c>
      <c r="C156">
        <v>3</v>
      </c>
      <c r="D156">
        <v>11</v>
      </c>
      <c r="E156">
        <v>0</v>
      </c>
      <c r="F156">
        <v>4.2019388206115096</v>
      </c>
      <c r="H156">
        <f t="shared" si="4"/>
        <v>4.2019388206115096</v>
      </c>
    </row>
    <row r="157" spans="1:9" x14ac:dyDescent="0.3">
      <c r="A157" t="s">
        <v>17</v>
      </c>
      <c r="B157">
        <v>2</v>
      </c>
      <c r="C157">
        <v>3</v>
      </c>
      <c r="F157" s="1">
        <f>AVERAGE(F146:F156)</f>
        <v>3.5092671911897075</v>
      </c>
      <c r="H157" s="1">
        <f t="shared" si="4"/>
        <v>3.5092671911897075</v>
      </c>
      <c r="I157">
        <f>H157/F157</f>
        <v>1</v>
      </c>
    </row>
    <row r="158" spans="1:9" x14ac:dyDescent="0.3">
      <c r="A158" t="s">
        <v>17</v>
      </c>
      <c r="B158">
        <v>2</v>
      </c>
      <c r="C158">
        <v>3</v>
      </c>
      <c r="D158">
        <v>1</v>
      </c>
      <c r="E158">
        <v>1E-3</v>
      </c>
      <c r="F158">
        <v>3.6902418651046802</v>
      </c>
      <c r="H158">
        <f t="shared" si="4"/>
        <v>3.6902418651046802</v>
      </c>
    </row>
    <row r="159" spans="1:9" x14ac:dyDescent="0.3">
      <c r="A159" t="s">
        <v>17</v>
      </c>
      <c r="B159">
        <v>2</v>
      </c>
      <c r="C159">
        <v>3</v>
      </c>
      <c r="D159">
        <v>2</v>
      </c>
      <c r="E159">
        <v>1E-3</v>
      </c>
      <c r="F159">
        <v>3.0686163799802801</v>
      </c>
      <c r="H159">
        <f t="shared" si="4"/>
        <v>3.0686163799802801</v>
      </c>
    </row>
    <row r="160" spans="1:9" x14ac:dyDescent="0.3">
      <c r="A160" t="s">
        <v>17</v>
      </c>
      <c r="B160">
        <v>2</v>
      </c>
      <c r="C160">
        <v>3</v>
      </c>
      <c r="D160">
        <v>3</v>
      </c>
      <c r="E160">
        <v>1E-3</v>
      </c>
      <c r="F160">
        <v>3.73109987821144</v>
      </c>
      <c r="H160">
        <f t="shared" si="4"/>
        <v>3.73109987821144</v>
      </c>
    </row>
    <row r="161" spans="1:9" x14ac:dyDescent="0.3">
      <c r="A161" t="s">
        <v>17</v>
      </c>
      <c r="B161">
        <v>2</v>
      </c>
      <c r="C161">
        <v>3</v>
      </c>
      <c r="D161">
        <v>4</v>
      </c>
      <c r="E161">
        <v>1E-3</v>
      </c>
      <c r="F161">
        <v>3.72279357884358</v>
      </c>
      <c r="H161">
        <f t="shared" si="4"/>
        <v>3.72279357884358</v>
      </c>
    </row>
    <row r="162" spans="1:9" x14ac:dyDescent="0.3">
      <c r="A162" t="s">
        <v>17</v>
      </c>
      <c r="B162">
        <v>2</v>
      </c>
      <c r="C162">
        <v>3</v>
      </c>
      <c r="D162">
        <v>5</v>
      </c>
      <c r="E162">
        <v>1E-3</v>
      </c>
      <c r="F162">
        <v>3.2865363320538101</v>
      </c>
      <c r="H162">
        <f t="shared" si="4"/>
        <v>3.2865363320538101</v>
      </c>
    </row>
    <row r="163" spans="1:9" x14ac:dyDescent="0.3">
      <c r="A163" t="s">
        <v>17</v>
      </c>
      <c r="B163">
        <v>2</v>
      </c>
      <c r="C163">
        <v>3</v>
      </c>
      <c r="D163">
        <v>6</v>
      </c>
      <c r="E163">
        <v>1E-3</v>
      </c>
      <c r="F163">
        <v>3.8850910648735999</v>
      </c>
      <c r="H163">
        <f t="shared" si="4"/>
        <v>3.8850910648735999</v>
      </c>
    </row>
    <row r="164" spans="1:9" x14ac:dyDescent="0.3">
      <c r="A164" t="s">
        <v>17</v>
      </c>
      <c r="B164">
        <v>2</v>
      </c>
      <c r="C164">
        <v>3</v>
      </c>
      <c r="D164">
        <v>7</v>
      </c>
      <c r="E164">
        <v>1E-3</v>
      </c>
      <c r="F164">
        <v>2.6079204947599499</v>
      </c>
      <c r="H164">
        <f t="shared" si="4"/>
        <v>2.6079204947599499</v>
      </c>
    </row>
    <row r="165" spans="1:9" x14ac:dyDescent="0.3">
      <c r="A165" t="s">
        <v>17</v>
      </c>
      <c r="B165">
        <v>2</v>
      </c>
      <c r="C165">
        <v>3</v>
      </c>
      <c r="D165">
        <v>8</v>
      </c>
      <c r="E165">
        <v>1E-3</v>
      </c>
      <c r="F165">
        <v>3.80335035680916</v>
      </c>
      <c r="G165">
        <v>3.7243379992804102</v>
      </c>
      <c r="H165">
        <f t="shared" si="4"/>
        <v>7.9012357528749799E-2</v>
      </c>
    </row>
    <row r="166" spans="1:9" x14ac:dyDescent="0.3">
      <c r="A166" t="s">
        <v>17</v>
      </c>
      <c r="B166">
        <v>2</v>
      </c>
      <c r="C166">
        <v>3</v>
      </c>
      <c r="D166">
        <v>9</v>
      </c>
      <c r="E166">
        <v>1E-3</v>
      </c>
      <c r="F166">
        <v>3.3450961994544799</v>
      </c>
      <c r="H166">
        <f t="shared" si="4"/>
        <v>3.3450961994544799</v>
      </c>
    </row>
    <row r="167" spans="1:9" x14ac:dyDescent="0.3">
      <c r="A167" t="s">
        <v>17</v>
      </c>
      <c r="B167">
        <v>2</v>
      </c>
      <c r="C167">
        <v>3</v>
      </c>
      <c r="D167">
        <v>10</v>
      </c>
      <c r="E167">
        <v>1E-3</v>
      </c>
      <c r="F167">
        <v>3.2813302328015799</v>
      </c>
      <c r="H167">
        <f t="shared" si="4"/>
        <v>3.2813302328015799</v>
      </c>
    </row>
    <row r="168" spans="1:9" x14ac:dyDescent="0.3">
      <c r="A168" t="s">
        <v>17</v>
      </c>
      <c r="B168">
        <v>2</v>
      </c>
      <c r="C168">
        <v>3</v>
      </c>
      <c r="D168">
        <v>11</v>
      </c>
      <c r="E168">
        <v>1E-3</v>
      </c>
      <c r="F168">
        <v>3.2727192946745798</v>
      </c>
      <c r="H168">
        <f t="shared" si="4"/>
        <v>3.2727192946745798</v>
      </c>
    </row>
    <row r="169" spans="1:9" x14ac:dyDescent="0.3">
      <c r="A169" t="s">
        <v>17</v>
      </c>
      <c r="B169">
        <v>2</v>
      </c>
      <c r="C169">
        <v>3</v>
      </c>
      <c r="F169" s="1">
        <f>AVERAGE(F158:F168)</f>
        <v>3.4267996070515578</v>
      </c>
      <c r="H169" s="1">
        <f>AVERAGE(H158:H168)</f>
        <v>3.0882234252987932</v>
      </c>
      <c r="I169">
        <f>H169/F169</f>
        <v>0.9011975544014732</v>
      </c>
    </row>
    <row r="170" spans="1:9" x14ac:dyDescent="0.3">
      <c r="A170" t="s">
        <v>17</v>
      </c>
      <c r="B170">
        <v>2</v>
      </c>
      <c r="C170">
        <v>3</v>
      </c>
      <c r="D170">
        <v>1</v>
      </c>
      <c r="E170">
        <v>0.01</v>
      </c>
      <c r="F170">
        <v>4.6044842879303598</v>
      </c>
      <c r="H170">
        <f t="shared" si="4"/>
        <v>4.6044842879303598</v>
      </c>
    </row>
    <row r="171" spans="1:9" x14ac:dyDescent="0.3">
      <c r="A171" t="s">
        <v>17</v>
      </c>
      <c r="B171">
        <v>2</v>
      </c>
      <c r="C171">
        <v>3</v>
      </c>
      <c r="D171">
        <v>2</v>
      </c>
      <c r="E171">
        <v>0.01</v>
      </c>
      <c r="F171">
        <v>4.0962212361992396</v>
      </c>
      <c r="H171">
        <f t="shared" si="4"/>
        <v>4.0962212361992396</v>
      </c>
    </row>
    <row r="172" spans="1:9" x14ac:dyDescent="0.3">
      <c r="A172" t="s">
        <v>17</v>
      </c>
      <c r="B172">
        <v>2</v>
      </c>
      <c r="C172">
        <v>3</v>
      </c>
      <c r="D172">
        <v>3</v>
      </c>
      <c r="E172">
        <v>0.01</v>
      </c>
      <c r="F172">
        <v>3.9206879487368398</v>
      </c>
      <c r="H172">
        <f t="shared" si="4"/>
        <v>3.9206879487368398</v>
      </c>
    </row>
    <row r="173" spans="1:9" x14ac:dyDescent="0.3">
      <c r="A173" t="s">
        <v>17</v>
      </c>
      <c r="B173">
        <v>2</v>
      </c>
      <c r="C173">
        <v>3</v>
      </c>
      <c r="D173">
        <v>4</v>
      </c>
      <c r="E173">
        <v>0.01</v>
      </c>
      <c r="F173">
        <v>3.75710137124734</v>
      </c>
      <c r="H173">
        <f t="shared" si="4"/>
        <v>3.75710137124734</v>
      </c>
    </row>
    <row r="174" spans="1:9" x14ac:dyDescent="0.3">
      <c r="A174" t="s">
        <v>17</v>
      </c>
      <c r="B174">
        <v>2</v>
      </c>
      <c r="C174">
        <v>3</v>
      </c>
      <c r="D174">
        <v>5</v>
      </c>
      <c r="E174">
        <v>0.01</v>
      </c>
      <c r="F174">
        <v>3.2520447820596301</v>
      </c>
      <c r="H174">
        <f t="shared" si="4"/>
        <v>3.2520447820596301</v>
      </c>
    </row>
    <row r="175" spans="1:9" x14ac:dyDescent="0.3">
      <c r="A175" t="s">
        <v>17</v>
      </c>
      <c r="B175">
        <v>2</v>
      </c>
      <c r="C175">
        <v>3</v>
      </c>
      <c r="D175">
        <v>6</v>
      </c>
      <c r="E175">
        <v>0.01</v>
      </c>
      <c r="F175">
        <v>3.9027120065907099</v>
      </c>
      <c r="H175">
        <f t="shared" si="4"/>
        <v>3.9027120065907099</v>
      </c>
    </row>
    <row r="176" spans="1:9" x14ac:dyDescent="0.3">
      <c r="A176" t="s">
        <v>17</v>
      </c>
      <c r="B176">
        <v>2</v>
      </c>
      <c r="C176">
        <v>3</v>
      </c>
      <c r="D176">
        <v>7</v>
      </c>
      <c r="E176">
        <v>0.01</v>
      </c>
      <c r="F176">
        <v>2.9414492961587002</v>
      </c>
      <c r="H176">
        <f t="shared" si="4"/>
        <v>2.9414492961587002</v>
      </c>
    </row>
    <row r="177" spans="1:9" x14ac:dyDescent="0.3">
      <c r="A177" t="s">
        <v>17</v>
      </c>
      <c r="B177">
        <v>2</v>
      </c>
      <c r="C177">
        <v>3</v>
      </c>
      <c r="D177">
        <v>8</v>
      </c>
      <c r="E177">
        <v>0.01</v>
      </c>
      <c r="F177">
        <v>3.4526517363481402</v>
      </c>
      <c r="G177">
        <v>1.8768671265746799</v>
      </c>
      <c r="H177">
        <f t="shared" si="4"/>
        <v>1.5757846097734602</v>
      </c>
    </row>
    <row r="178" spans="1:9" x14ac:dyDescent="0.3">
      <c r="A178" t="s">
        <v>17</v>
      </c>
      <c r="B178">
        <v>2</v>
      </c>
      <c r="C178">
        <v>3</v>
      </c>
      <c r="D178">
        <v>9</v>
      </c>
      <c r="E178">
        <v>0.01</v>
      </c>
      <c r="F178">
        <v>3.4625225657804499</v>
      </c>
      <c r="H178">
        <f t="shared" si="4"/>
        <v>3.4625225657804499</v>
      </c>
    </row>
    <row r="179" spans="1:9" x14ac:dyDescent="0.3">
      <c r="A179" t="s">
        <v>17</v>
      </c>
      <c r="B179">
        <v>2</v>
      </c>
      <c r="C179">
        <v>3</v>
      </c>
      <c r="D179">
        <v>10</v>
      </c>
      <c r="E179">
        <v>0.01</v>
      </c>
      <c r="F179">
        <v>3.3609346086479399</v>
      </c>
      <c r="H179">
        <f t="shared" si="4"/>
        <v>3.3609346086479399</v>
      </c>
    </row>
    <row r="180" spans="1:9" x14ac:dyDescent="0.3">
      <c r="A180" t="s">
        <v>17</v>
      </c>
      <c r="B180">
        <v>2</v>
      </c>
      <c r="C180">
        <v>3</v>
      </c>
      <c r="D180">
        <v>11</v>
      </c>
      <c r="E180">
        <v>0.01</v>
      </c>
      <c r="F180">
        <v>2.7232511890440998</v>
      </c>
      <c r="H180">
        <f t="shared" si="4"/>
        <v>2.7232511890440998</v>
      </c>
    </row>
    <row r="181" spans="1:9" x14ac:dyDescent="0.3">
      <c r="A181" t="s">
        <v>17</v>
      </c>
      <c r="B181">
        <v>2</v>
      </c>
      <c r="C181">
        <v>3</v>
      </c>
      <c r="F181" s="1">
        <f>AVERAGE(F170:F180)</f>
        <v>3.5885510026130407</v>
      </c>
      <c r="H181" s="1">
        <f>AVERAGE(H170:H180)</f>
        <v>3.417926718378979</v>
      </c>
      <c r="I181">
        <f>H181/F181</f>
        <v>0.95245315334523051</v>
      </c>
    </row>
    <row r="182" spans="1:9" x14ac:dyDescent="0.3">
      <c r="A182" t="s">
        <v>17</v>
      </c>
      <c r="B182">
        <v>2</v>
      </c>
      <c r="C182">
        <v>3</v>
      </c>
      <c r="D182">
        <v>1</v>
      </c>
      <c r="E182">
        <v>3.1600000000000003E-2</v>
      </c>
      <c r="F182">
        <v>5.9950000000000001</v>
      </c>
      <c r="H182">
        <f t="shared" si="4"/>
        <v>5.9950000000000001</v>
      </c>
    </row>
    <row r="183" spans="1:9" x14ac:dyDescent="0.3">
      <c r="A183" t="s">
        <v>17</v>
      </c>
      <c r="B183">
        <v>2</v>
      </c>
      <c r="C183">
        <v>3</v>
      </c>
      <c r="D183">
        <v>2</v>
      </c>
      <c r="E183">
        <v>3.1600000000000003E-2</v>
      </c>
      <c r="F183">
        <v>3.5720000000000001</v>
      </c>
      <c r="H183">
        <f t="shared" si="4"/>
        <v>3.5720000000000001</v>
      </c>
    </row>
    <row r="184" spans="1:9" x14ac:dyDescent="0.3">
      <c r="A184" t="s">
        <v>17</v>
      </c>
      <c r="B184">
        <v>2</v>
      </c>
      <c r="C184">
        <v>3</v>
      </c>
      <c r="D184">
        <v>3</v>
      </c>
      <c r="E184">
        <v>3.1600000000000003E-2</v>
      </c>
      <c r="F184">
        <v>4.8840000000000003</v>
      </c>
      <c r="G184">
        <v>2.1851113239480902</v>
      </c>
      <c r="H184">
        <f t="shared" si="4"/>
        <v>2.6988886760519102</v>
      </c>
    </row>
    <row r="185" spans="1:9" x14ac:dyDescent="0.3">
      <c r="A185" t="s">
        <v>17</v>
      </c>
      <c r="B185">
        <v>2</v>
      </c>
      <c r="C185">
        <v>3</v>
      </c>
      <c r="D185">
        <v>4</v>
      </c>
      <c r="E185">
        <v>3.1600000000000003E-2</v>
      </c>
      <c r="F185">
        <v>4.0439999999999996</v>
      </c>
      <c r="H185">
        <f t="shared" si="4"/>
        <v>4.0439999999999996</v>
      </c>
    </row>
    <row r="186" spans="1:9" x14ac:dyDescent="0.3">
      <c r="A186" t="s">
        <v>17</v>
      </c>
      <c r="B186">
        <v>2</v>
      </c>
      <c r="C186">
        <v>3</v>
      </c>
      <c r="D186">
        <v>5</v>
      </c>
      <c r="E186">
        <v>3.1600000000000003E-2</v>
      </c>
      <c r="F186">
        <v>4.4343286055735902</v>
      </c>
      <c r="G186">
        <v>2.8625476057172801</v>
      </c>
      <c r="H186">
        <f t="shared" si="4"/>
        <v>1.5717809998563101</v>
      </c>
    </row>
    <row r="187" spans="1:9" x14ac:dyDescent="0.3">
      <c r="A187" t="s">
        <v>17</v>
      </c>
      <c r="B187">
        <v>2</v>
      </c>
      <c r="C187">
        <v>3</v>
      </c>
      <c r="D187">
        <v>6</v>
      </c>
      <c r="E187">
        <v>3.1600000000000003E-2</v>
      </c>
      <c r="F187">
        <v>3.73576409037284</v>
      </c>
      <c r="H187">
        <f t="shared" si="4"/>
        <v>3.73576409037284</v>
      </c>
    </row>
    <row r="188" spans="1:9" x14ac:dyDescent="0.3">
      <c r="A188" t="s">
        <v>17</v>
      </c>
      <c r="B188">
        <v>2</v>
      </c>
      <c r="C188">
        <v>3</v>
      </c>
      <c r="D188">
        <v>7</v>
      </c>
      <c r="E188">
        <v>3.1600000000000003E-2</v>
      </c>
      <c r="F188">
        <v>3.3832663459360899</v>
      </c>
      <c r="H188">
        <f t="shared" si="4"/>
        <v>3.3832663459360899</v>
      </c>
    </row>
    <row r="189" spans="1:9" x14ac:dyDescent="0.3">
      <c r="A189" t="s">
        <v>17</v>
      </c>
      <c r="B189">
        <v>2</v>
      </c>
      <c r="C189">
        <v>3</v>
      </c>
      <c r="D189">
        <v>8</v>
      </c>
      <c r="E189">
        <v>3.1600000000000003E-2</v>
      </c>
      <c r="F189">
        <v>3.28410302867885</v>
      </c>
      <c r="H189">
        <f t="shared" si="4"/>
        <v>3.28410302867885</v>
      </c>
    </row>
    <row r="190" spans="1:9" x14ac:dyDescent="0.3">
      <c r="A190" t="s">
        <v>17</v>
      </c>
      <c r="B190">
        <v>2</v>
      </c>
      <c r="C190">
        <v>3</v>
      </c>
      <c r="D190">
        <v>9</v>
      </c>
      <c r="E190">
        <v>3.1600000000000003E-2</v>
      </c>
      <c r="F190">
        <v>3.77068668957798</v>
      </c>
      <c r="H190">
        <f t="shared" si="4"/>
        <v>3.77068668957798</v>
      </c>
    </row>
    <row r="191" spans="1:9" x14ac:dyDescent="0.3">
      <c r="A191" t="s">
        <v>17</v>
      </c>
      <c r="B191">
        <v>2</v>
      </c>
      <c r="C191">
        <v>3</v>
      </c>
      <c r="D191">
        <v>10</v>
      </c>
      <c r="E191">
        <v>3.1600000000000003E-2</v>
      </c>
      <c r="F191">
        <v>3.8897265017975799</v>
      </c>
      <c r="H191">
        <f t="shared" si="4"/>
        <v>3.8897265017975799</v>
      </c>
    </row>
    <row r="192" spans="1:9" x14ac:dyDescent="0.3">
      <c r="A192" t="s">
        <v>17</v>
      </c>
      <c r="B192">
        <v>2</v>
      </c>
      <c r="C192">
        <v>3</v>
      </c>
      <c r="D192">
        <v>11</v>
      </c>
      <c r="E192">
        <v>3.1600000000000003E-2</v>
      </c>
      <c r="F192">
        <v>4.0829505448206804</v>
      </c>
      <c r="H192">
        <f t="shared" si="4"/>
        <v>4.0829505448206804</v>
      </c>
    </row>
    <row r="193" spans="1:9" x14ac:dyDescent="0.3">
      <c r="A193" t="s">
        <v>17</v>
      </c>
      <c r="B193">
        <v>2</v>
      </c>
      <c r="C193">
        <v>3</v>
      </c>
      <c r="F193" s="1">
        <f>AVERAGE(F182:F192)</f>
        <v>4.0978023460688737</v>
      </c>
      <c r="H193" s="1">
        <f>AVERAGE(H182:H192)</f>
        <v>3.6389242615538406</v>
      </c>
      <c r="I193">
        <f>H193/F193</f>
        <v>0.88801849241087816</v>
      </c>
    </row>
    <row r="194" spans="1:9" x14ac:dyDescent="0.3">
      <c r="A194" t="s">
        <v>17</v>
      </c>
      <c r="B194">
        <v>2</v>
      </c>
      <c r="C194">
        <v>3</v>
      </c>
      <c r="D194">
        <v>1</v>
      </c>
      <c r="E194">
        <v>0.1</v>
      </c>
      <c r="F194">
        <v>4.4475400977741701</v>
      </c>
      <c r="H194">
        <f t="shared" si="4"/>
        <v>4.4475400977741701</v>
      </c>
    </row>
    <row r="195" spans="1:9" x14ac:dyDescent="0.3">
      <c r="A195" t="s">
        <v>17</v>
      </c>
      <c r="B195">
        <v>2</v>
      </c>
      <c r="C195">
        <v>3</v>
      </c>
      <c r="D195">
        <v>2</v>
      </c>
      <c r="E195">
        <v>0.1</v>
      </c>
      <c r="F195">
        <v>3.8833161884062601</v>
      </c>
      <c r="G195">
        <v>1.8557540958062699</v>
      </c>
      <c r="H195">
        <f t="shared" si="4"/>
        <v>2.0275620925999904</v>
      </c>
    </row>
    <row r="196" spans="1:9" x14ac:dyDescent="0.3">
      <c r="A196" t="s">
        <v>17</v>
      </c>
      <c r="B196">
        <v>2</v>
      </c>
      <c r="C196">
        <v>3</v>
      </c>
      <c r="D196">
        <v>3</v>
      </c>
      <c r="E196">
        <v>0.1</v>
      </c>
      <c r="F196">
        <v>3.9613160604885098</v>
      </c>
      <c r="G196">
        <v>3.3834946390715501</v>
      </c>
      <c r="H196">
        <f t="shared" si="4"/>
        <v>0.57782142141695969</v>
      </c>
    </row>
    <row r="197" spans="1:9" x14ac:dyDescent="0.3">
      <c r="A197" t="s">
        <v>17</v>
      </c>
      <c r="B197">
        <v>2</v>
      </c>
      <c r="C197">
        <v>3</v>
      </c>
      <c r="D197">
        <v>4</v>
      </c>
      <c r="E197">
        <v>0.1</v>
      </c>
      <c r="F197">
        <v>4.5717897103195799</v>
      </c>
      <c r="G197">
        <v>4.4785869487715404</v>
      </c>
      <c r="H197">
        <f t="shared" si="4"/>
        <v>9.3202761548039526E-2</v>
      </c>
    </row>
    <row r="198" spans="1:9" x14ac:dyDescent="0.3">
      <c r="A198" t="s">
        <v>17</v>
      </c>
      <c r="B198">
        <v>2</v>
      </c>
      <c r="C198">
        <v>3</v>
      </c>
      <c r="D198">
        <v>5</v>
      </c>
      <c r="E198">
        <v>0.1</v>
      </c>
      <c r="F198">
        <v>3.8180300381902299</v>
      </c>
      <c r="H198">
        <f t="shared" si="4"/>
        <v>3.8180300381902299</v>
      </c>
    </row>
    <row r="199" spans="1:9" x14ac:dyDescent="0.3">
      <c r="A199" t="s">
        <v>17</v>
      </c>
      <c r="B199">
        <v>2</v>
      </c>
      <c r="C199">
        <v>3</v>
      </c>
      <c r="D199">
        <v>6</v>
      </c>
      <c r="E199">
        <v>0.1</v>
      </c>
      <c r="F199">
        <v>3.6639939937996999</v>
      </c>
      <c r="G199">
        <v>2.9307327483548602</v>
      </c>
      <c r="H199">
        <f t="shared" si="4"/>
        <v>0.73326124544483973</v>
      </c>
    </row>
    <row r="200" spans="1:9" x14ac:dyDescent="0.3">
      <c r="A200" t="s">
        <v>17</v>
      </c>
      <c r="B200">
        <v>2</v>
      </c>
      <c r="C200">
        <v>3</v>
      </c>
      <c r="D200">
        <v>7</v>
      </c>
      <c r="E200">
        <v>0.1</v>
      </c>
      <c r="F200">
        <v>4.1566542516960903</v>
      </c>
      <c r="G200">
        <v>2.5707161017346598</v>
      </c>
      <c r="H200">
        <f t="shared" si="4"/>
        <v>1.5859381499614305</v>
      </c>
    </row>
    <row r="201" spans="1:9" x14ac:dyDescent="0.3">
      <c r="A201" t="s">
        <v>17</v>
      </c>
      <c r="B201">
        <v>2</v>
      </c>
      <c r="C201">
        <v>3</v>
      </c>
      <c r="D201">
        <v>8</v>
      </c>
      <c r="E201">
        <v>0.1</v>
      </c>
      <c r="F201">
        <v>3.8239433526530902</v>
      </c>
      <c r="G201">
        <v>1.53489642418033</v>
      </c>
      <c r="H201">
        <f t="shared" si="4"/>
        <v>2.2890469284727599</v>
      </c>
    </row>
    <row r="202" spans="1:9" x14ac:dyDescent="0.3">
      <c r="A202" t="s">
        <v>17</v>
      </c>
      <c r="B202">
        <v>2</v>
      </c>
      <c r="C202">
        <v>3</v>
      </c>
      <c r="D202">
        <v>9</v>
      </c>
      <c r="E202">
        <v>0.1</v>
      </c>
      <c r="F202">
        <v>4.5910445695392301</v>
      </c>
      <c r="G202">
        <v>4.4563196554503897</v>
      </c>
      <c r="H202">
        <f t="shared" si="4"/>
        <v>0.13472491408884046</v>
      </c>
    </row>
    <row r="203" spans="1:9" x14ac:dyDescent="0.3">
      <c r="A203" t="s">
        <v>17</v>
      </c>
      <c r="B203">
        <v>2</v>
      </c>
      <c r="C203">
        <v>3</v>
      </c>
      <c r="D203">
        <v>10</v>
      </c>
      <c r="E203">
        <v>0.1</v>
      </c>
      <c r="F203">
        <v>3.6424234217687901</v>
      </c>
      <c r="G203">
        <v>2.1371402801973698</v>
      </c>
      <c r="H203">
        <f t="shared" si="4"/>
        <v>1.5052831415714203</v>
      </c>
    </row>
    <row r="204" spans="1:9" x14ac:dyDescent="0.3">
      <c r="A204" t="s">
        <v>17</v>
      </c>
      <c r="B204">
        <v>2</v>
      </c>
      <c r="C204">
        <v>3</v>
      </c>
      <c r="D204">
        <v>11</v>
      </c>
      <c r="E204">
        <v>0.1</v>
      </c>
      <c r="F204">
        <v>3.31848444864861</v>
      </c>
      <c r="G204">
        <v>1.3328153114778001</v>
      </c>
      <c r="H204">
        <f t="shared" si="4"/>
        <v>1.98566913717081</v>
      </c>
    </row>
    <row r="205" spans="1:9" x14ac:dyDescent="0.3">
      <c r="A205" t="s">
        <v>17</v>
      </c>
      <c r="B205">
        <v>2</v>
      </c>
      <c r="C205">
        <v>3</v>
      </c>
      <c r="F205" s="1">
        <f>AVERAGE(F194:F204)</f>
        <v>3.9889578302985687</v>
      </c>
      <c r="H205" s="1">
        <f>AVERAGE(H194:H204)</f>
        <v>1.7452799934763172</v>
      </c>
      <c r="I205">
        <f>H205/F205</f>
        <v>0.43752781245764266</v>
      </c>
    </row>
    <row r="206" spans="1:9" x14ac:dyDescent="0.3">
      <c r="A206" t="s">
        <v>17</v>
      </c>
      <c r="B206">
        <v>2</v>
      </c>
      <c r="C206">
        <v>3</v>
      </c>
      <c r="D206">
        <v>1</v>
      </c>
      <c r="E206">
        <v>1</v>
      </c>
      <c r="F206">
        <v>4.6497127420045796</v>
      </c>
      <c r="G206" s="7">
        <v>4.62</v>
      </c>
      <c r="H206">
        <f t="shared" si="4"/>
        <v>2.9712742004579518E-2</v>
      </c>
    </row>
    <row r="207" spans="1:9" x14ac:dyDescent="0.3">
      <c r="A207" t="s">
        <v>17</v>
      </c>
      <c r="B207">
        <v>2</v>
      </c>
      <c r="C207">
        <v>3</v>
      </c>
      <c r="D207">
        <v>2</v>
      </c>
      <c r="E207">
        <v>1</v>
      </c>
      <c r="F207">
        <v>4.3223344298709998</v>
      </c>
      <c r="G207">
        <v>2.28243240718249</v>
      </c>
      <c r="H207">
        <f t="shared" si="4"/>
        <v>2.0399020226885098</v>
      </c>
    </row>
    <row r="208" spans="1:9" x14ac:dyDescent="0.3">
      <c r="A208" t="s">
        <v>17</v>
      </c>
      <c r="B208">
        <v>2</v>
      </c>
      <c r="C208">
        <v>3</v>
      </c>
      <c r="D208">
        <v>3</v>
      </c>
      <c r="E208">
        <v>1</v>
      </c>
      <c r="F208">
        <v>3.6330095573086099</v>
      </c>
      <c r="G208">
        <v>3.53</v>
      </c>
      <c r="H208">
        <f t="shared" si="4"/>
        <v>0.10300955730861006</v>
      </c>
    </row>
    <row r="209" spans="1:9" x14ac:dyDescent="0.3">
      <c r="A209" t="s">
        <v>17</v>
      </c>
      <c r="B209">
        <v>2</v>
      </c>
      <c r="C209">
        <v>3</v>
      </c>
      <c r="D209">
        <v>4</v>
      </c>
      <c r="E209">
        <v>1</v>
      </c>
      <c r="F209">
        <v>3.4411841138998902</v>
      </c>
      <c r="G209">
        <v>3.4</v>
      </c>
      <c r="H209">
        <f t="shared" si="4"/>
        <v>4.1184113899890296E-2</v>
      </c>
    </row>
    <row r="210" spans="1:9" x14ac:dyDescent="0.3">
      <c r="A210" t="s">
        <v>17</v>
      </c>
      <c r="B210">
        <v>2</v>
      </c>
      <c r="C210">
        <v>3</v>
      </c>
      <c r="D210">
        <v>5</v>
      </c>
      <c r="E210">
        <v>1</v>
      </c>
      <c r="F210">
        <v>3.7041397495538102</v>
      </c>
      <c r="G210">
        <v>3.65</v>
      </c>
      <c r="H210">
        <f t="shared" si="4"/>
        <v>5.413974955381029E-2</v>
      </c>
    </row>
    <row r="211" spans="1:9" x14ac:dyDescent="0.3">
      <c r="A211" t="s">
        <v>17</v>
      </c>
      <c r="B211">
        <v>2</v>
      </c>
      <c r="C211">
        <v>3</v>
      </c>
      <c r="D211">
        <v>6</v>
      </c>
      <c r="E211">
        <v>1</v>
      </c>
      <c r="F211">
        <v>2.67024737582889</v>
      </c>
      <c r="G211">
        <v>1.5660000000000001</v>
      </c>
      <c r="H211">
        <f t="shared" ref="H211:H216" si="5">F211-G211</f>
        <v>1.10424737582889</v>
      </c>
    </row>
    <row r="212" spans="1:9" x14ac:dyDescent="0.3">
      <c r="A212" t="s">
        <v>17</v>
      </c>
      <c r="B212">
        <v>2</v>
      </c>
      <c r="C212">
        <v>3</v>
      </c>
      <c r="D212">
        <v>7</v>
      </c>
      <c r="E212">
        <v>1</v>
      </c>
      <c r="F212">
        <v>2.4181072733868199</v>
      </c>
      <c r="G212">
        <v>2.41</v>
      </c>
      <c r="H212">
        <f t="shared" si="5"/>
        <v>8.1072733868197133E-3</v>
      </c>
    </row>
    <row r="213" spans="1:9" x14ac:dyDescent="0.3">
      <c r="A213" t="s">
        <v>17</v>
      </c>
      <c r="B213">
        <v>2</v>
      </c>
      <c r="C213">
        <v>3</v>
      </c>
      <c r="D213">
        <v>8</v>
      </c>
      <c r="E213">
        <v>1</v>
      </c>
      <c r="F213">
        <v>3.1778976867826501</v>
      </c>
      <c r="G213">
        <v>3.177</v>
      </c>
      <c r="H213">
        <f t="shared" si="5"/>
        <v>8.9768678265000901E-4</v>
      </c>
    </row>
    <row r="214" spans="1:9" x14ac:dyDescent="0.3">
      <c r="A214" t="s">
        <v>17</v>
      </c>
      <c r="B214">
        <v>2</v>
      </c>
      <c r="C214">
        <v>3</v>
      </c>
      <c r="D214">
        <v>9</v>
      </c>
      <c r="E214">
        <v>1</v>
      </c>
      <c r="F214">
        <v>2.7832812570145902</v>
      </c>
      <c r="G214">
        <v>2.76</v>
      </c>
      <c r="H214">
        <f t="shared" si="5"/>
        <v>2.3281257014590384E-2</v>
      </c>
    </row>
    <row r="215" spans="1:9" x14ac:dyDescent="0.3">
      <c r="A215" t="s">
        <v>17</v>
      </c>
      <c r="B215">
        <v>2</v>
      </c>
      <c r="C215">
        <v>3</v>
      </c>
      <c r="D215">
        <v>10</v>
      </c>
      <c r="E215">
        <v>1</v>
      </c>
      <c r="F215">
        <v>3.2913382716049302</v>
      </c>
      <c r="G215" s="7">
        <v>3.1</v>
      </c>
      <c r="H215">
        <f t="shared" si="5"/>
        <v>0.19133827160493011</v>
      </c>
    </row>
    <row r="216" spans="1:9" x14ac:dyDescent="0.3">
      <c r="A216" t="s">
        <v>17</v>
      </c>
      <c r="B216">
        <v>2</v>
      </c>
      <c r="C216">
        <v>3</v>
      </c>
      <c r="D216">
        <v>11</v>
      </c>
      <c r="E216">
        <v>1</v>
      </c>
      <c r="F216">
        <v>3.9234590347923599</v>
      </c>
      <c r="G216" s="7">
        <v>3.9</v>
      </c>
      <c r="H216">
        <f t="shared" si="5"/>
        <v>2.3459034792360001E-2</v>
      </c>
    </row>
    <row r="217" spans="1:9" x14ac:dyDescent="0.3">
      <c r="A217" t="s">
        <v>17</v>
      </c>
      <c r="B217">
        <v>2</v>
      </c>
      <c r="C217">
        <v>3</v>
      </c>
      <c r="F217" s="1">
        <f>AVERAGE(F206:F216)</f>
        <v>3.4558828629134664</v>
      </c>
      <c r="H217" s="1">
        <f>AVERAGE(H206:H216)</f>
        <v>0.32902537135142179</v>
      </c>
      <c r="I217">
        <f>H217/F217</f>
        <v>9.5207327448025375E-2</v>
      </c>
    </row>
    <row r="218" spans="1:9" x14ac:dyDescent="0.3">
      <c r="A218" t="s">
        <v>17</v>
      </c>
      <c r="B218">
        <v>3</v>
      </c>
      <c r="C218">
        <v>1</v>
      </c>
      <c r="D218">
        <v>1</v>
      </c>
      <c r="E218">
        <v>0</v>
      </c>
      <c r="F218">
        <v>16.754999999999999</v>
      </c>
      <c r="H218">
        <f>F218-G218</f>
        <v>16.754999999999999</v>
      </c>
    </row>
    <row r="219" spans="1:9" x14ac:dyDescent="0.3">
      <c r="A219" t="s">
        <v>17</v>
      </c>
      <c r="B219">
        <v>3</v>
      </c>
      <c r="C219">
        <v>1</v>
      </c>
      <c r="D219">
        <v>2</v>
      </c>
      <c r="E219">
        <v>0</v>
      </c>
      <c r="F219">
        <v>19.419</v>
      </c>
      <c r="H219">
        <f t="shared" ref="H219:H228" si="6">F219-G219</f>
        <v>19.419</v>
      </c>
    </row>
    <row r="220" spans="1:9" x14ac:dyDescent="0.3">
      <c r="A220" t="s">
        <v>17</v>
      </c>
      <c r="B220">
        <v>3</v>
      </c>
      <c r="C220">
        <v>1</v>
      </c>
      <c r="D220">
        <v>3</v>
      </c>
      <c r="E220">
        <v>0</v>
      </c>
      <c r="F220">
        <v>14.260999999999999</v>
      </c>
      <c r="H220">
        <f t="shared" si="6"/>
        <v>14.260999999999999</v>
      </c>
    </row>
    <row r="221" spans="1:9" x14ac:dyDescent="0.3">
      <c r="A221" t="s">
        <v>17</v>
      </c>
      <c r="B221">
        <v>3</v>
      </c>
      <c r="C221">
        <v>1</v>
      </c>
      <c r="D221">
        <v>4</v>
      </c>
      <c r="E221">
        <v>0</v>
      </c>
      <c r="F221">
        <v>16.370999999999999</v>
      </c>
      <c r="H221">
        <f t="shared" si="6"/>
        <v>16.370999999999999</v>
      </c>
    </row>
    <row r="222" spans="1:9" x14ac:dyDescent="0.3">
      <c r="A222" t="s">
        <v>17</v>
      </c>
      <c r="B222">
        <v>3</v>
      </c>
      <c r="C222">
        <v>1</v>
      </c>
      <c r="D222">
        <v>5</v>
      </c>
      <c r="E222">
        <v>0</v>
      </c>
      <c r="F222">
        <v>15.521000000000001</v>
      </c>
      <c r="G222">
        <v>10.528960797251299</v>
      </c>
      <c r="H222">
        <f t="shared" si="6"/>
        <v>4.9920392027487015</v>
      </c>
    </row>
    <row r="223" spans="1:9" x14ac:dyDescent="0.3">
      <c r="A223" t="s">
        <v>17</v>
      </c>
      <c r="B223">
        <v>3</v>
      </c>
      <c r="C223">
        <v>1</v>
      </c>
      <c r="D223">
        <v>6</v>
      </c>
      <c r="E223">
        <v>0</v>
      </c>
      <c r="F223">
        <v>17.236000000000001</v>
      </c>
      <c r="H223">
        <f t="shared" si="6"/>
        <v>17.236000000000001</v>
      </c>
    </row>
    <row r="224" spans="1:9" x14ac:dyDescent="0.3">
      <c r="A224" t="s">
        <v>17</v>
      </c>
      <c r="B224">
        <v>3</v>
      </c>
      <c r="C224">
        <v>1</v>
      </c>
      <c r="D224">
        <v>7</v>
      </c>
      <c r="E224">
        <v>0</v>
      </c>
      <c r="F224">
        <v>16.175000000000001</v>
      </c>
      <c r="H224">
        <f t="shared" si="6"/>
        <v>16.175000000000001</v>
      </c>
    </row>
    <row r="225" spans="1:9" x14ac:dyDescent="0.3">
      <c r="A225" t="s">
        <v>17</v>
      </c>
      <c r="B225">
        <v>3</v>
      </c>
      <c r="C225">
        <v>1</v>
      </c>
      <c r="D225">
        <v>8</v>
      </c>
      <c r="E225">
        <v>0</v>
      </c>
      <c r="F225">
        <v>13.948</v>
      </c>
      <c r="H225">
        <f t="shared" si="6"/>
        <v>13.948</v>
      </c>
    </row>
    <row r="226" spans="1:9" x14ac:dyDescent="0.3">
      <c r="A226" t="s">
        <v>17</v>
      </c>
      <c r="B226">
        <v>3</v>
      </c>
      <c r="C226">
        <v>1</v>
      </c>
      <c r="D226">
        <v>9</v>
      </c>
      <c r="E226">
        <v>0</v>
      </c>
      <c r="F226">
        <v>14.129</v>
      </c>
      <c r="G226">
        <v>6.0985191387014401</v>
      </c>
      <c r="H226">
        <f t="shared" si="6"/>
        <v>8.0304808612985603</v>
      </c>
    </row>
    <row r="227" spans="1:9" x14ac:dyDescent="0.3">
      <c r="A227" t="s">
        <v>17</v>
      </c>
      <c r="B227">
        <v>3</v>
      </c>
      <c r="C227">
        <v>1</v>
      </c>
      <c r="D227">
        <v>10</v>
      </c>
      <c r="E227">
        <v>0</v>
      </c>
      <c r="F227">
        <v>20.084</v>
      </c>
      <c r="H227">
        <f t="shared" si="6"/>
        <v>20.084</v>
      </c>
    </row>
    <row r="228" spans="1:9" x14ac:dyDescent="0.3">
      <c r="A228" t="s">
        <v>17</v>
      </c>
      <c r="B228">
        <v>3</v>
      </c>
      <c r="C228">
        <v>1</v>
      </c>
      <c r="D228">
        <v>11</v>
      </c>
      <c r="E228">
        <v>0</v>
      </c>
      <c r="F228">
        <v>13.84</v>
      </c>
      <c r="H228">
        <f t="shared" si="6"/>
        <v>13.84</v>
      </c>
    </row>
    <row r="229" spans="1:9" x14ac:dyDescent="0.3">
      <c r="A229" t="s">
        <v>17</v>
      </c>
      <c r="B229">
        <v>3</v>
      </c>
      <c r="C229">
        <v>1</v>
      </c>
      <c r="F229" s="1">
        <f>AVERAGE(F218:F228)</f>
        <v>16.158090909090909</v>
      </c>
      <c r="H229" s="1">
        <f>AVERAGE(H218:H228)</f>
        <v>14.646501824004297</v>
      </c>
      <c r="I229">
        <f>H229/F229</f>
        <v>0.9064500197708284</v>
      </c>
    </row>
    <row r="230" spans="1:9" x14ac:dyDescent="0.3">
      <c r="A230" t="s">
        <v>17</v>
      </c>
      <c r="B230">
        <v>3</v>
      </c>
      <c r="C230">
        <v>1</v>
      </c>
      <c r="D230">
        <v>1</v>
      </c>
      <c r="E230">
        <v>1E-4</v>
      </c>
      <c r="F230">
        <v>20.829000000000001</v>
      </c>
      <c r="H230">
        <f>F230-G230</f>
        <v>20.829000000000001</v>
      </c>
    </row>
    <row r="231" spans="1:9" x14ac:dyDescent="0.3">
      <c r="A231" t="s">
        <v>17</v>
      </c>
      <c r="B231">
        <v>3</v>
      </c>
      <c r="C231">
        <v>1</v>
      </c>
      <c r="D231">
        <v>2</v>
      </c>
      <c r="E231">
        <v>1E-4</v>
      </c>
      <c r="F231">
        <v>17.489999999999998</v>
      </c>
      <c r="G231">
        <v>14.084548388746249</v>
      </c>
      <c r="H231">
        <f t="shared" ref="H231:H239" si="7">F231-G231</f>
        <v>3.4054516112537492</v>
      </c>
    </row>
    <row r="232" spans="1:9" x14ac:dyDescent="0.3">
      <c r="A232" t="s">
        <v>17</v>
      </c>
      <c r="B232">
        <v>3</v>
      </c>
      <c r="C232">
        <v>1</v>
      </c>
      <c r="D232">
        <v>3</v>
      </c>
      <c r="E232">
        <v>1E-4</v>
      </c>
      <c r="F232">
        <v>19.731000000000002</v>
      </c>
      <c r="H232">
        <f t="shared" si="7"/>
        <v>19.731000000000002</v>
      </c>
    </row>
    <row r="233" spans="1:9" x14ac:dyDescent="0.3">
      <c r="A233" t="s">
        <v>17</v>
      </c>
      <c r="B233">
        <v>3</v>
      </c>
      <c r="C233">
        <v>1</v>
      </c>
      <c r="D233">
        <v>4</v>
      </c>
      <c r="E233">
        <v>1E-4</v>
      </c>
      <c r="F233">
        <v>16.38</v>
      </c>
      <c r="H233">
        <f t="shared" si="7"/>
        <v>16.38</v>
      </c>
    </row>
    <row r="234" spans="1:9" x14ac:dyDescent="0.3">
      <c r="A234" t="s">
        <v>17</v>
      </c>
      <c r="B234">
        <v>3</v>
      </c>
      <c r="C234">
        <v>1</v>
      </c>
      <c r="D234">
        <v>5</v>
      </c>
      <c r="E234">
        <v>1E-4</v>
      </c>
      <c r="F234">
        <v>14.579000000000001</v>
      </c>
      <c r="H234">
        <f t="shared" si="7"/>
        <v>14.579000000000001</v>
      </c>
    </row>
    <row r="235" spans="1:9" x14ac:dyDescent="0.3">
      <c r="A235" t="s">
        <v>17</v>
      </c>
      <c r="B235">
        <v>3</v>
      </c>
      <c r="C235">
        <v>1</v>
      </c>
      <c r="D235">
        <v>6</v>
      </c>
      <c r="E235">
        <v>1E-4</v>
      </c>
      <c r="F235">
        <v>16.550999999999998</v>
      </c>
      <c r="H235">
        <f t="shared" si="7"/>
        <v>16.550999999999998</v>
      </c>
    </row>
    <row r="236" spans="1:9" x14ac:dyDescent="0.3">
      <c r="A236" t="s">
        <v>17</v>
      </c>
      <c r="B236">
        <v>3</v>
      </c>
      <c r="C236">
        <v>1</v>
      </c>
      <c r="D236">
        <v>7</v>
      </c>
      <c r="E236">
        <v>1E-4</v>
      </c>
      <c r="F236">
        <v>16.731999999999999</v>
      </c>
      <c r="H236">
        <f t="shared" si="7"/>
        <v>16.731999999999999</v>
      </c>
    </row>
    <row r="237" spans="1:9" x14ac:dyDescent="0.3">
      <c r="A237" t="s">
        <v>17</v>
      </c>
      <c r="B237">
        <v>3</v>
      </c>
      <c r="C237">
        <v>1</v>
      </c>
      <c r="D237">
        <v>8</v>
      </c>
      <c r="E237">
        <v>1E-4</v>
      </c>
      <c r="F237">
        <v>17.885999999999999</v>
      </c>
      <c r="H237">
        <f t="shared" si="7"/>
        <v>17.885999999999999</v>
      </c>
    </row>
    <row r="238" spans="1:9" x14ac:dyDescent="0.3">
      <c r="A238" t="s">
        <v>17</v>
      </c>
      <c r="B238">
        <v>3</v>
      </c>
      <c r="C238">
        <v>1</v>
      </c>
      <c r="D238">
        <v>9</v>
      </c>
      <c r="E238">
        <v>1E-4</v>
      </c>
      <c r="F238">
        <v>14.244999999999999</v>
      </c>
      <c r="H238">
        <f t="shared" si="7"/>
        <v>14.244999999999999</v>
      </c>
    </row>
    <row r="239" spans="1:9" x14ac:dyDescent="0.3">
      <c r="A239" t="s">
        <v>17</v>
      </c>
      <c r="B239">
        <v>3</v>
      </c>
      <c r="C239">
        <v>1</v>
      </c>
      <c r="D239">
        <v>10</v>
      </c>
      <c r="E239">
        <v>1E-4</v>
      </c>
      <c r="F239">
        <v>17.588999999999999</v>
      </c>
      <c r="H239">
        <f t="shared" si="7"/>
        <v>17.588999999999999</v>
      </c>
    </row>
    <row r="240" spans="1:9" x14ac:dyDescent="0.3">
      <c r="A240" t="s">
        <v>17</v>
      </c>
      <c r="B240">
        <v>3</v>
      </c>
      <c r="C240">
        <v>1</v>
      </c>
      <c r="F240" s="1">
        <f>AVERAGE(F230:F239)</f>
        <v>17.201200000000004</v>
      </c>
      <c r="H240" s="1">
        <f>AVERAGE(H230:H239)</f>
        <v>15.792745161125373</v>
      </c>
      <c r="I240">
        <f>H240/F240</f>
        <v>0.91811880340472585</v>
      </c>
    </row>
    <row r="241" spans="1:9" x14ac:dyDescent="0.3">
      <c r="A241" t="s">
        <v>17</v>
      </c>
      <c r="B241">
        <v>3</v>
      </c>
      <c r="C241">
        <v>1</v>
      </c>
      <c r="D241">
        <v>1</v>
      </c>
      <c r="E241">
        <v>1E-3</v>
      </c>
      <c r="F241">
        <v>17.678999999999998</v>
      </c>
      <c r="G241">
        <v>3.6078998162246001</v>
      </c>
      <c r="H241">
        <f>F241-G241</f>
        <v>14.071100183775398</v>
      </c>
    </row>
    <row r="242" spans="1:9" x14ac:dyDescent="0.3">
      <c r="A242" t="s">
        <v>17</v>
      </c>
      <c r="B242">
        <v>3</v>
      </c>
      <c r="C242">
        <v>1</v>
      </c>
      <c r="D242">
        <v>2</v>
      </c>
      <c r="E242">
        <v>1E-3</v>
      </c>
      <c r="F242">
        <v>12.916</v>
      </c>
      <c r="H242">
        <f t="shared" ref="H242:H263" si="8">F242-G242</f>
        <v>12.916</v>
      </c>
    </row>
    <row r="243" spans="1:9" x14ac:dyDescent="0.3">
      <c r="A243" t="s">
        <v>17</v>
      </c>
      <c r="B243">
        <v>3</v>
      </c>
      <c r="C243">
        <v>1</v>
      </c>
      <c r="D243">
        <v>3</v>
      </c>
      <c r="E243">
        <v>1E-3</v>
      </c>
      <c r="F243">
        <v>15.388999999999999</v>
      </c>
      <c r="H243">
        <f t="shared" si="8"/>
        <v>15.388999999999999</v>
      </c>
    </row>
    <row r="244" spans="1:9" x14ac:dyDescent="0.3">
      <c r="A244" t="s">
        <v>17</v>
      </c>
      <c r="B244">
        <v>3</v>
      </c>
      <c r="C244">
        <v>1</v>
      </c>
      <c r="D244">
        <v>4</v>
      </c>
      <c r="E244">
        <v>1E-3</v>
      </c>
      <c r="F244">
        <v>11.992000000000001</v>
      </c>
      <c r="H244">
        <f t="shared" si="8"/>
        <v>11.992000000000001</v>
      </c>
    </row>
    <row r="245" spans="1:9" x14ac:dyDescent="0.3">
      <c r="A245" t="s">
        <v>17</v>
      </c>
      <c r="B245">
        <v>3</v>
      </c>
      <c r="C245">
        <v>1</v>
      </c>
      <c r="D245">
        <v>5</v>
      </c>
      <c r="E245">
        <v>1E-3</v>
      </c>
      <c r="F245">
        <v>19.72</v>
      </c>
      <c r="H245">
        <f t="shared" si="8"/>
        <v>19.72</v>
      </c>
    </row>
    <row r="246" spans="1:9" x14ac:dyDescent="0.3">
      <c r="A246" t="s">
        <v>17</v>
      </c>
      <c r="B246">
        <v>3</v>
      </c>
      <c r="C246">
        <v>1</v>
      </c>
      <c r="D246">
        <v>6</v>
      </c>
      <c r="E246">
        <v>1E-3</v>
      </c>
      <c r="F246">
        <v>19.146999999999998</v>
      </c>
      <c r="H246">
        <f t="shared" si="8"/>
        <v>19.146999999999998</v>
      </c>
    </row>
    <row r="247" spans="1:9" x14ac:dyDescent="0.3">
      <c r="A247" t="s">
        <v>17</v>
      </c>
      <c r="B247">
        <v>3</v>
      </c>
      <c r="C247">
        <v>1</v>
      </c>
      <c r="D247">
        <v>7</v>
      </c>
      <c r="E247">
        <v>1E-3</v>
      </c>
      <c r="F247">
        <v>17.507999999999999</v>
      </c>
      <c r="H247">
        <f t="shared" si="8"/>
        <v>17.507999999999999</v>
      </c>
    </row>
    <row r="248" spans="1:9" x14ac:dyDescent="0.3">
      <c r="A248" t="s">
        <v>17</v>
      </c>
      <c r="B248">
        <v>3</v>
      </c>
      <c r="C248">
        <v>1</v>
      </c>
      <c r="D248">
        <v>8</v>
      </c>
      <c r="E248">
        <v>1E-3</v>
      </c>
      <c r="F248">
        <v>17.143999999999998</v>
      </c>
      <c r="H248">
        <f t="shared" si="8"/>
        <v>17.143999999999998</v>
      </c>
    </row>
    <row r="249" spans="1:9" x14ac:dyDescent="0.3">
      <c r="A249" t="s">
        <v>17</v>
      </c>
      <c r="B249">
        <v>3</v>
      </c>
      <c r="C249">
        <v>1</v>
      </c>
      <c r="D249">
        <v>9</v>
      </c>
      <c r="E249">
        <v>1E-3</v>
      </c>
      <c r="F249">
        <v>18.626000000000001</v>
      </c>
      <c r="H249">
        <f t="shared" si="8"/>
        <v>18.626000000000001</v>
      </c>
    </row>
    <row r="250" spans="1:9" x14ac:dyDescent="0.3">
      <c r="A250" t="s">
        <v>17</v>
      </c>
      <c r="B250">
        <v>3</v>
      </c>
      <c r="C250">
        <v>1</v>
      </c>
      <c r="D250">
        <v>10</v>
      </c>
      <c r="E250">
        <v>1E-3</v>
      </c>
      <c r="F250">
        <v>17.728999999999999</v>
      </c>
      <c r="H250">
        <f t="shared" si="8"/>
        <v>17.728999999999999</v>
      </c>
    </row>
    <row r="251" spans="1:9" x14ac:dyDescent="0.3">
      <c r="A251" t="s">
        <v>17</v>
      </c>
      <c r="B251">
        <v>3</v>
      </c>
      <c r="C251">
        <v>1</v>
      </c>
      <c r="D251">
        <v>11</v>
      </c>
      <c r="E251">
        <v>1E-3</v>
      </c>
      <c r="F251">
        <v>22.501999999999999</v>
      </c>
      <c r="H251">
        <f t="shared" si="8"/>
        <v>22.501999999999999</v>
      </c>
    </row>
    <row r="252" spans="1:9" x14ac:dyDescent="0.3">
      <c r="A252" t="s">
        <v>17</v>
      </c>
      <c r="B252">
        <v>3</v>
      </c>
      <c r="C252">
        <v>1</v>
      </c>
      <c r="F252" s="1">
        <f>AVERAGE(F241:F251)</f>
        <v>17.30472727272727</v>
      </c>
      <c r="H252" s="1">
        <f>AVERAGE(H241:H251)</f>
        <v>16.976736380343219</v>
      </c>
      <c r="I252">
        <f>H252/F252</f>
        <v>0.98104616806640033</v>
      </c>
    </row>
    <row r="253" spans="1:9" x14ac:dyDescent="0.3">
      <c r="A253" t="s">
        <v>17</v>
      </c>
      <c r="B253">
        <v>3</v>
      </c>
      <c r="C253">
        <v>1</v>
      </c>
      <c r="D253">
        <v>1</v>
      </c>
      <c r="E253">
        <v>0.01</v>
      </c>
      <c r="F253">
        <v>19.245000000000001</v>
      </c>
      <c r="H253">
        <f t="shared" si="8"/>
        <v>19.245000000000001</v>
      </c>
    </row>
    <row r="254" spans="1:9" x14ac:dyDescent="0.3">
      <c r="A254" t="s">
        <v>17</v>
      </c>
      <c r="B254">
        <v>3</v>
      </c>
      <c r="C254">
        <v>1</v>
      </c>
      <c r="D254">
        <v>2</v>
      </c>
      <c r="E254">
        <v>0.01</v>
      </c>
      <c r="F254">
        <v>20.617999999999999</v>
      </c>
      <c r="H254">
        <f t="shared" si="8"/>
        <v>20.617999999999999</v>
      </c>
    </row>
    <row r="255" spans="1:9" x14ac:dyDescent="0.3">
      <c r="A255" t="s">
        <v>17</v>
      </c>
      <c r="B255">
        <v>3</v>
      </c>
      <c r="C255">
        <v>1</v>
      </c>
      <c r="D255">
        <v>3</v>
      </c>
      <c r="E255">
        <v>0.01</v>
      </c>
      <c r="F255">
        <v>19.936</v>
      </c>
      <c r="H255">
        <f t="shared" si="8"/>
        <v>19.936</v>
      </c>
    </row>
    <row r="256" spans="1:9" x14ac:dyDescent="0.3">
      <c r="A256" t="s">
        <v>17</v>
      </c>
      <c r="B256">
        <v>3</v>
      </c>
      <c r="C256">
        <v>1</v>
      </c>
      <c r="D256">
        <v>4</v>
      </c>
      <c r="E256">
        <v>0.01</v>
      </c>
      <c r="F256">
        <v>17.684999999999999</v>
      </c>
      <c r="H256">
        <f t="shared" si="8"/>
        <v>17.684999999999999</v>
      </c>
    </row>
    <row r="257" spans="1:9" x14ac:dyDescent="0.3">
      <c r="A257" t="s">
        <v>17</v>
      </c>
      <c r="B257">
        <v>3</v>
      </c>
      <c r="C257">
        <v>1</v>
      </c>
      <c r="D257">
        <v>5</v>
      </c>
      <c r="E257">
        <v>0.01</v>
      </c>
      <c r="F257">
        <v>24.890999999999998</v>
      </c>
      <c r="G257">
        <v>17.164269823931701</v>
      </c>
      <c r="H257">
        <f t="shared" si="8"/>
        <v>7.7267301760682976</v>
      </c>
    </row>
    <row r="258" spans="1:9" x14ac:dyDescent="0.3">
      <c r="A258" t="s">
        <v>17</v>
      </c>
      <c r="B258">
        <v>3</v>
      </c>
      <c r="C258">
        <v>1</v>
      </c>
      <c r="D258">
        <v>6</v>
      </c>
      <c r="E258">
        <v>0.01</v>
      </c>
      <c r="F258">
        <v>22.228999999999999</v>
      </c>
      <c r="G258">
        <v>16.595695971542217</v>
      </c>
      <c r="H258">
        <f t="shared" si="8"/>
        <v>5.6333040284577827</v>
      </c>
    </row>
    <row r="259" spans="1:9" x14ac:dyDescent="0.3">
      <c r="A259" t="s">
        <v>17</v>
      </c>
      <c r="B259">
        <v>3</v>
      </c>
      <c r="C259">
        <v>1</v>
      </c>
      <c r="D259">
        <v>7</v>
      </c>
      <c r="E259">
        <v>0.01</v>
      </c>
      <c r="F259">
        <v>18.521000000000001</v>
      </c>
      <c r="H259">
        <f t="shared" si="8"/>
        <v>18.521000000000001</v>
      </c>
    </row>
    <row r="260" spans="1:9" x14ac:dyDescent="0.3">
      <c r="A260" t="s">
        <v>17</v>
      </c>
      <c r="B260">
        <v>3</v>
      </c>
      <c r="C260">
        <v>1</v>
      </c>
      <c r="D260">
        <v>8</v>
      </c>
      <c r="E260">
        <v>0.01</v>
      </c>
      <c r="F260">
        <v>20.69</v>
      </c>
      <c r="H260">
        <f t="shared" si="8"/>
        <v>20.69</v>
      </c>
    </row>
    <row r="261" spans="1:9" x14ac:dyDescent="0.3">
      <c r="A261" t="s">
        <v>17</v>
      </c>
      <c r="B261">
        <v>3</v>
      </c>
      <c r="C261">
        <v>1</v>
      </c>
      <c r="D261">
        <v>9</v>
      </c>
      <c r="E261">
        <v>0.01</v>
      </c>
      <c r="F261">
        <v>17.204999999999998</v>
      </c>
      <c r="H261">
        <f t="shared" si="8"/>
        <v>17.204999999999998</v>
      </c>
    </row>
    <row r="262" spans="1:9" x14ac:dyDescent="0.3">
      <c r="A262" t="s">
        <v>17</v>
      </c>
      <c r="B262">
        <v>3</v>
      </c>
      <c r="C262">
        <v>1</v>
      </c>
      <c r="D262">
        <v>10</v>
      </c>
      <c r="E262">
        <v>0.01</v>
      </c>
      <c r="F262">
        <v>15.156000000000001</v>
      </c>
      <c r="H262">
        <f t="shared" si="8"/>
        <v>15.156000000000001</v>
      </c>
    </row>
    <row r="263" spans="1:9" x14ac:dyDescent="0.3">
      <c r="A263" t="s">
        <v>17</v>
      </c>
      <c r="B263">
        <v>3</v>
      </c>
      <c r="C263">
        <v>1</v>
      </c>
      <c r="D263">
        <v>11</v>
      </c>
      <c r="E263">
        <v>0.01</v>
      </c>
      <c r="F263">
        <v>22.222000000000001</v>
      </c>
      <c r="H263">
        <f t="shared" si="8"/>
        <v>22.222000000000001</v>
      </c>
    </row>
    <row r="264" spans="1:9" x14ac:dyDescent="0.3">
      <c r="A264" t="s">
        <v>17</v>
      </c>
      <c r="B264">
        <v>3</v>
      </c>
      <c r="C264">
        <v>1</v>
      </c>
      <c r="F264" s="1">
        <f>AVERAGE(F253:F263)</f>
        <v>19.854363636363637</v>
      </c>
      <c r="H264" s="1">
        <f>AVERAGE(H253:H263)</f>
        <v>16.785275836775103</v>
      </c>
      <c r="I264">
        <f>H264/F264</f>
        <v>0.84541998646748651</v>
      </c>
    </row>
    <row r="265" spans="1:9" x14ac:dyDescent="0.3">
      <c r="A265" t="s">
        <v>17</v>
      </c>
      <c r="B265">
        <v>3</v>
      </c>
      <c r="C265">
        <v>1</v>
      </c>
      <c r="D265">
        <v>1</v>
      </c>
      <c r="E265">
        <v>0.1</v>
      </c>
      <c r="F265">
        <v>14.163</v>
      </c>
      <c r="G265">
        <v>12.601332448648501</v>
      </c>
      <c r="H265">
        <f>F265-G265</f>
        <v>1.5616675513514995</v>
      </c>
    </row>
    <row r="266" spans="1:9" x14ac:dyDescent="0.3">
      <c r="A266" t="s">
        <v>17</v>
      </c>
      <c r="B266">
        <v>3</v>
      </c>
      <c r="C266">
        <v>1</v>
      </c>
      <c r="D266">
        <v>2</v>
      </c>
      <c r="E266">
        <v>0.1</v>
      </c>
      <c r="F266">
        <v>17.062000000000001</v>
      </c>
      <c r="G266">
        <v>15.0919339049284</v>
      </c>
      <c r="H266">
        <f t="shared" ref="H266:H275" si="9">F266-G266</f>
        <v>1.9700660950716014</v>
      </c>
    </row>
    <row r="267" spans="1:9" x14ac:dyDescent="0.3">
      <c r="A267" t="s">
        <v>17</v>
      </c>
      <c r="B267">
        <v>3</v>
      </c>
      <c r="C267">
        <v>1</v>
      </c>
      <c r="D267">
        <v>3</v>
      </c>
      <c r="E267">
        <v>0.1</v>
      </c>
      <c r="F267">
        <v>14.87</v>
      </c>
      <c r="G267">
        <v>11.0839447577189</v>
      </c>
      <c r="H267">
        <f t="shared" si="9"/>
        <v>3.7860552422810994</v>
      </c>
    </row>
    <row r="268" spans="1:9" x14ac:dyDescent="0.3">
      <c r="A268" t="s">
        <v>17</v>
      </c>
      <c r="B268">
        <v>3</v>
      </c>
      <c r="C268">
        <v>1</v>
      </c>
      <c r="D268">
        <v>4</v>
      </c>
      <c r="E268">
        <v>0.1</v>
      </c>
      <c r="F268">
        <v>12.385999999999999</v>
      </c>
      <c r="G268">
        <v>10.747571583382401</v>
      </c>
      <c r="H268">
        <f t="shared" si="9"/>
        <v>1.6384284166175984</v>
      </c>
    </row>
    <row r="269" spans="1:9" x14ac:dyDescent="0.3">
      <c r="A269" t="s">
        <v>17</v>
      </c>
      <c r="B269">
        <v>3</v>
      </c>
      <c r="C269">
        <v>1</v>
      </c>
      <c r="D269">
        <v>5</v>
      </c>
      <c r="E269">
        <v>0.1</v>
      </c>
      <c r="F269">
        <v>17.533999999999999</v>
      </c>
      <c r="G269">
        <v>15.72489753119959</v>
      </c>
      <c r="H269">
        <f t="shared" si="9"/>
        <v>1.8091024688004094</v>
      </c>
    </row>
    <row r="270" spans="1:9" x14ac:dyDescent="0.3">
      <c r="A270" t="s">
        <v>17</v>
      </c>
      <c r="B270">
        <v>3</v>
      </c>
      <c r="C270">
        <v>1</v>
      </c>
      <c r="D270">
        <v>6</v>
      </c>
      <c r="E270">
        <v>0.1</v>
      </c>
      <c r="F270">
        <v>14.465999999999999</v>
      </c>
      <c r="G270">
        <v>14.456</v>
      </c>
      <c r="H270">
        <f t="shared" si="9"/>
        <v>9.9999999999997868E-3</v>
      </c>
    </row>
    <row r="271" spans="1:9" x14ac:dyDescent="0.3">
      <c r="A271" t="s">
        <v>17</v>
      </c>
      <c r="B271">
        <v>3</v>
      </c>
      <c r="C271">
        <v>1</v>
      </c>
      <c r="D271">
        <v>7</v>
      </c>
      <c r="E271">
        <v>0.1</v>
      </c>
      <c r="F271">
        <v>14.505000000000001</v>
      </c>
      <c r="G271">
        <v>14</v>
      </c>
      <c r="H271">
        <f t="shared" si="9"/>
        <v>0.50500000000000078</v>
      </c>
    </row>
    <row r="272" spans="1:9" x14ac:dyDescent="0.3">
      <c r="A272" t="s">
        <v>17</v>
      </c>
      <c r="B272">
        <v>3</v>
      </c>
      <c r="C272">
        <v>1</v>
      </c>
      <c r="D272">
        <v>8</v>
      </c>
      <c r="E272">
        <v>0.1</v>
      </c>
      <c r="F272">
        <v>16.526</v>
      </c>
      <c r="G272">
        <v>16.1615295189618</v>
      </c>
      <c r="H272">
        <f t="shared" si="9"/>
        <v>0.36447048103820023</v>
      </c>
    </row>
    <row r="273" spans="1:9" x14ac:dyDescent="0.3">
      <c r="A273" t="s">
        <v>17</v>
      </c>
      <c r="B273">
        <v>3</v>
      </c>
      <c r="C273">
        <v>1</v>
      </c>
      <c r="D273">
        <v>9</v>
      </c>
      <c r="E273">
        <v>0.1</v>
      </c>
      <c r="F273">
        <v>20.715</v>
      </c>
      <c r="G273">
        <v>18.184251008978009</v>
      </c>
      <c r="H273">
        <f t="shared" si="9"/>
        <v>2.5307489910219907</v>
      </c>
    </row>
    <row r="274" spans="1:9" x14ac:dyDescent="0.3">
      <c r="A274" t="s">
        <v>17</v>
      </c>
      <c r="B274">
        <v>3</v>
      </c>
      <c r="C274">
        <v>1</v>
      </c>
      <c r="D274">
        <v>10</v>
      </c>
      <c r="E274">
        <v>0.1</v>
      </c>
      <c r="F274">
        <v>22.748000000000001</v>
      </c>
      <c r="G274">
        <v>20.9201060636024</v>
      </c>
      <c r="H274">
        <f t="shared" si="9"/>
        <v>1.8278939363976008</v>
      </c>
    </row>
    <row r="275" spans="1:9" x14ac:dyDescent="0.3">
      <c r="A275" t="s">
        <v>17</v>
      </c>
      <c r="B275">
        <v>3</v>
      </c>
      <c r="C275">
        <v>1</v>
      </c>
      <c r="D275">
        <v>11</v>
      </c>
      <c r="E275">
        <v>0.1</v>
      </c>
      <c r="F275">
        <v>21.518000000000001</v>
      </c>
      <c r="G275">
        <v>15.936772761072849</v>
      </c>
      <c r="H275">
        <f t="shared" si="9"/>
        <v>5.581227238927152</v>
      </c>
    </row>
    <row r="276" spans="1:9" x14ac:dyDescent="0.3">
      <c r="A276" t="s">
        <v>17</v>
      </c>
      <c r="B276">
        <v>3</v>
      </c>
      <c r="C276">
        <v>1</v>
      </c>
      <c r="F276" s="1">
        <f>AVERAGE(F265:F275)</f>
        <v>16.953909090909089</v>
      </c>
      <c r="H276" s="1">
        <f>AVERAGE(H265:H275)</f>
        <v>1.9622418565006503</v>
      </c>
      <c r="I276">
        <f>H276/F276</f>
        <v>0.11573978874009831</v>
      </c>
    </row>
    <row r="277" spans="1:9" x14ac:dyDescent="0.3">
      <c r="A277" t="s">
        <v>17</v>
      </c>
      <c r="B277">
        <v>3</v>
      </c>
      <c r="C277">
        <v>1</v>
      </c>
      <c r="D277">
        <v>1</v>
      </c>
      <c r="E277">
        <v>1</v>
      </c>
      <c r="F277">
        <v>15.879</v>
      </c>
      <c r="G277">
        <v>15.054539954669099</v>
      </c>
      <c r="H277">
        <f>F277-G277</f>
        <v>0.82446004533090012</v>
      </c>
    </row>
    <row r="278" spans="1:9" x14ac:dyDescent="0.3">
      <c r="A278" t="s">
        <v>17</v>
      </c>
      <c r="B278">
        <v>3</v>
      </c>
      <c r="C278">
        <v>1</v>
      </c>
      <c r="D278">
        <v>2</v>
      </c>
      <c r="E278">
        <v>1</v>
      </c>
      <c r="F278">
        <v>15.102</v>
      </c>
      <c r="G278">
        <v>14.729153998608901</v>
      </c>
      <c r="H278">
        <f t="shared" ref="H278:H287" si="10">F278-G278</f>
        <v>0.37284600139109969</v>
      </c>
    </row>
    <row r="279" spans="1:9" x14ac:dyDescent="0.3">
      <c r="A279" t="s">
        <v>17</v>
      </c>
      <c r="B279">
        <v>3</v>
      </c>
      <c r="C279">
        <v>1</v>
      </c>
      <c r="D279">
        <v>3</v>
      </c>
      <c r="E279">
        <v>1</v>
      </c>
      <c r="F279">
        <v>12.304</v>
      </c>
      <c r="G279">
        <v>12.3</v>
      </c>
      <c r="H279">
        <f t="shared" si="10"/>
        <v>3.9999999999995595E-3</v>
      </c>
    </row>
    <row r="280" spans="1:9" x14ac:dyDescent="0.3">
      <c r="A280" t="s">
        <v>17</v>
      </c>
      <c r="B280">
        <v>3</v>
      </c>
      <c r="C280">
        <v>1</v>
      </c>
      <c r="D280">
        <v>4</v>
      </c>
      <c r="E280">
        <v>1</v>
      </c>
      <c r="F280">
        <v>11.542</v>
      </c>
      <c r="G280">
        <v>11.3156451822567</v>
      </c>
      <c r="H280">
        <f t="shared" si="10"/>
        <v>0.22635481774329946</v>
      </c>
    </row>
    <row r="281" spans="1:9" x14ac:dyDescent="0.3">
      <c r="A281" t="s">
        <v>17</v>
      </c>
      <c r="B281">
        <v>3</v>
      </c>
      <c r="C281">
        <v>1</v>
      </c>
      <c r="D281">
        <v>5</v>
      </c>
      <c r="E281">
        <v>1</v>
      </c>
      <c r="F281">
        <v>18.724</v>
      </c>
      <c r="G281">
        <v>18.5</v>
      </c>
      <c r="H281">
        <f t="shared" si="10"/>
        <v>0.2240000000000002</v>
      </c>
    </row>
    <row r="282" spans="1:9" x14ac:dyDescent="0.3">
      <c r="A282" t="s">
        <v>17</v>
      </c>
      <c r="B282">
        <v>3</v>
      </c>
      <c r="C282">
        <v>1</v>
      </c>
      <c r="D282">
        <v>6</v>
      </c>
      <c r="E282">
        <v>1</v>
      </c>
      <c r="F282">
        <v>15.452</v>
      </c>
      <c r="G282">
        <v>15.226166955298099</v>
      </c>
      <c r="H282">
        <f t="shared" si="10"/>
        <v>0.22583304470190058</v>
      </c>
    </row>
    <row r="283" spans="1:9" x14ac:dyDescent="0.3">
      <c r="A283" t="s">
        <v>17</v>
      </c>
      <c r="B283">
        <v>3</v>
      </c>
      <c r="C283">
        <v>1</v>
      </c>
      <c r="D283">
        <v>7</v>
      </c>
      <c r="E283">
        <v>1</v>
      </c>
      <c r="F283">
        <v>20.808</v>
      </c>
      <c r="G283">
        <v>20.808</v>
      </c>
      <c r="H283">
        <f t="shared" si="10"/>
        <v>0</v>
      </c>
    </row>
    <row r="284" spans="1:9" x14ac:dyDescent="0.3">
      <c r="A284" t="s">
        <v>17</v>
      </c>
      <c r="B284">
        <v>3</v>
      </c>
      <c r="C284">
        <v>1</v>
      </c>
      <c r="D284">
        <v>8</v>
      </c>
      <c r="E284">
        <v>1</v>
      </c>
      <c r="F284">
        <v>26.667000000000002</v>
      </c>
      <c r="G284">
        <v>25.6671491106638</v>
      </c>
      <c r="H284">
        <f t="shared" si="10"/>
        <v>0.99985088933620148</v>
      </c>
    </row>
    <row r="285" spans="1:9" x14ac:dyDescent="0.3">
      <c r="A285" t="s">
        <v>17</v>
      </c>
      <c r="B285">
        <v>3</v>
      </c>
      <c r="C285">
        <v>1</v>
      </c>
      <c r="D285">
        <v>9</v>
      </c>
      <c r="E285">
        <v>1</v>
      </c>
      <c r="F285">
        <v>23.763999999999999</v>
      </c>
      <c r="G285">
        <v>23.7</v>
      </c>
      <c r="H285">
        <f t="shared" si="10"/>
        <v>6.4000000000000057E-2</v>
      </c>
    </row>
    <row r="286" spans="1:9" x14ac:dyDescent="0.3">
      <c r="A286" t="s">
        <v>17</v>
      </c>
      <c r="B286">
        <v>3</v>
      </c>
      <c r="C286">
        <v>1</v>
      </c>
      <c r="D286">
        <v>10</v>
      </c>
      <c r="E286">
        <v>1</v>
      </c>
      <c r="F286">
        <v>20.917999999999999</v>
      </c>
      <c r="G286">
        <v>20.8</v>
      </c>
      <c r="H286">
        <f t="shared" si="10"/>
        <v>0.11799999999999855</v>
      </c>
    </row>
    <row r="287" spans="1:9" x14ac:dyDescent="0.3">
      <c r="A287" t="s">
        <v>17</v>
      </c>
      <c r="B287">
        <v>3</v>
      </c>
      <c r="C287">
        <v>1</v>
      </c>
      <c r="D287">
        <v>11</v>
      </c>
      <c r="E287">
        <v>1</v>
      </c>
      <c r="F287">
        <v>23.094000000000001</v>
      </c>
      <c r="G287">
        <v>21</v>
      </c>
      <c r="H287">
        <f t="shared" si="10"/>
        <v>2.0940000000000012</v>
      </c>
    </row>
    <row r="288" spans="1:9" x14ac:dyDescent="0.3">
      <c r="A288" t="s">
        <v>17</v>
      </c>
      <c r="B288">
        <v>3</v>
      </c>
      <c r="C288">
        <v>1</v>
      </c>
      <c r="F288" s="1">
        <f>AVERAGE(F277:F287)</f>
        <v>18.568545454545458</v>
      </c>
      <c r="H288" s="1">
        <f>AVERAGE(H277:H287)</f>
        <v>0.46848589077303643</v>
      </c>
      <c r="I288">
        <f>H288/F288</f>
        <v>2.523008018694077E-2</v>
      </c>
    </row>
    <row r="289" spans="1:9" x14ac:dyDescent="0.3">
      <c r="A289" t="s">
        <v>17</v>
      </c>
      <c r="B289">
        <v>3</v>
      </c>
      <c r="C289">
        <v>2</v>
      </c>
      <c r="D289">
        <v>1</v>
      </c>
      <c r="E289">
        <v>0</v>
      </c>
      <c r="F289">
        <v>13.347</v>
      </c>
      <c r="H289">
        <f>F289-G289</f>
        <v>13.347</v>
      </c>
    </row>
    <row r="290" spans="1:9" x14ac:dyDescent="0.3">
      <c r="A290" t="s">
        <v>17</v>
      </c>
      <c r="B290">
        <v>3</v>
      </c>
      <c r="C290">
        <v>2</v>
      </c>
      <c r="D290">
        <v>2</v>
      </c>
      <c r="E290">
        <v>0</v>
      </c>
      <c r="F290">
        <v>10.676</v>
      </c>
      <c r="G290">
        <v>6.3101504522616496</v>
      </c>
      <c r="H290">
        <f t="shared" ref="H290:H353" si="11">F290-G290</f>
        <v>4.3658495477383505</v>
      </c>
    </row>
    <row r="291" spans="1:9" x14ac:dyDescent="0.3">
      <c r="A291" t="s">
        <v>17</v>
      </c>
      <c r="B291">
        <v>3</v>
      </c>
      <c r="C291">
        <v>2</v>
      </c>
      <c r="D291">
        <v>3</v>
      </c>
      <c r="E291">
        <v>0</v>
      </c>
      <c r="F291">
        <v>14.041</v>
      </c>
      <c r="G291">
        <v>2.76964443203283</v>
      </c>
      <c r="H291">
        <f t="shared" si="11"/>
        <v>11.27135556796717</v>
      </c>
    </row>
    <row r="292" spans="1:9" x14ac:dyDescent="0.3">
      <c r="A292" t="s">
        <v>17</v>
      </c>
      <c r="B292">
        <v>3</v>
      </c>
      <c r="C292">
        <v>2</v>
      </c>
      <c r="D292">
        <v>4</v>
      </c>
      <c r="E292">
        <v>0</v>
      </c>
      <c r="F292">
        <v>12.887</v>
      </c>
      <c r="G292">
        <v>6.8384006621926297</v>
      </c>
      <c r="H292">
        <f t="shared" si="11"/>
        <v>6.0485993378073708</v>
      </c>
    </row>
    <row r="293" spans="1:9" x14ac:dyDescent="0.3">
      <c r="A293" t="s">
        <v>17</v>
      </c>
      <c r="B293">
        <v>3</v>
      </c>
      <c r="C293">
        <v>2</v>
      </c>
      <c r="D293">
        <v>5</v>
      </c>
      <c r="E293">
        <v>0</v>
      </c>
      <c r="F293">
        <v>10.311</v>
      </c>
      <c r="H293">
        <f t="shared" si="11"/>
        <v>10.311</v>
      </c>
    </row>
    <row r="294" spans="1:9" x14ac:dyDescent="0.3">
      <c r="A294" t="s">
        <v>17</v>
      </c>
      <c r="B294">
        <v>3</v>
      </c>
      <c r="C294">
        <v>2</v>
      </c>
      <c r="D294">
        <v>6</v>
      </c>
      <c r="E294">
        <v>0</v>
      </c>
      <c r="F294">
        <v>10.074</v>
      </c>
      <c r="G294">
        <v>6.1234245198076902</v>
      </c>
      <c r="H294">
        <f t="shared" si="11"/>
        <v>3.9505754801923096</v>
      </c>
    </row>
    <row r="295" spans="1:9" x14ac:dyDescent="0.3">
      <c r="A295" t="s">
        <v>17</v>
      </c>
      <c r="B295">
        <v>3</v>
      </c>
      <c r="C295">
        <v>2</v>
      </c>
      <c r="D295">
        <v>7</v>
      </c>
      <c r="E295">
        <v>0</v>
      </c>
      <c r="F295">
        <v>14.302</v>
      </c>
      <c r="G295">
        <v>9.2071087393199953</v>
      </c>
      <c r="H295">
        <f t="shared" si="11"/>
        <v>5.0948912606800043</v>
      </c>
    </row>
    <row r="296" spans="1:9" x14ac:dyDescent="0.3">
      <c r="A296" t="s">
        <v>17</v>
      </c>
      <c r="B296">
        <v>3</v>
      </c>
      <c r="C296">
        <v>2</v>
      </c>
      <c r="D296">
        <v>8</v>
      </c>
      <c r="E296">
        <v>0</v>
      </c>
      <c r="F296">
        <v>14.206</v>
      </c>
      <c r="H296">
        <f t="shared" si="11"/>
        <v>14.206</v>
      </c>
    </row>
    <row r="297" spans="1:9" x14ac:dyDescent="0.3">
      <c r="A297" t="s">
        <v>17</v>
      </c>
      <c r="B297">
        <v>3</v>
      </c>
      <c r="C297">
        <v>2</v>
      </c>
      <c r="D297">
        <v>9</v>
      </c>
      <c r="E297">
        <v>0</v>
      </c>
      <c r="F297">
        <v>11.768000000000001</v>
      </c>
      <c r="H297">
        <f t="shared" si="11"/>
        <v>11.768000000000001</v>
      </c>
    </row>
    <row r="298" spans="1:9" x14ac:dyDescent="0.3">
      <c r="A298" t="s">
        <v>17</v>
      </c>
      <c r="B298">
        <v>3</v>
      </c>
      <c r="C298">
        <v>2</v>
      </c>
      <c r="D298">
        <v>10</v>
      </c>
      <c r="E298">
        <v>0</v>
      </c>
      <c r="F298">
        <v>16.347000000000001</v>
      </c>
      <c r="G298">
        <v>15.85</v>
      </c>
      <c r="H298">
        <f t="shared" si="11"/>
        <v>0.49700000000000166</v>
      </c>
    </row>
    <row r="299" spans="1:9" x14ac:dyDescent="0.3">
      <c r="A299" t="s">
        <v>17</v>
      </c>
      <c r="B299">
        <v>3</v>
      </c>
      <c r="C299">
        <v>2</v>
      </c>
      <c r="D299">
        <v>11</v>
      </c>
      <c r="E299">
        <v>0</v>
      </c>
      <c r="F299">
        <v>13.795999999999999</v>
      </c>
      <c r="H299">
        <f t="shared" si="11"/>
        <v>13.795999999999999</v>
      </c>
    </row>
    <row r="300" spans="1:9" x14ac:dyDescent="0.3">
      <c r="A300" t="s">
        <v>17</v>
      </c>
      <c r="B300">
        <v>3</v>
      </c>
      <c r="C300">
        <v>2</v>
      </c>
      <c r="F300" s="1">
        <f>AVERAGE(F289:F299)</f>
        <v>12.886818181818182</v>
      </c>
      <c r="H300" s="1">
        <f>AVERAGE(H289:H299)</f>
        <v>8.6051155631259277</v>
      </c>
      <c r="I300">
        <f>H300/F300</f>
        <v>0.66774555531999014</v>
      </c>
    </row>
    <row r="301" spans="1:9" x14ac:dyDescent="0.3">
      <c r="A301" t="s">
        <v>17</v>
      </c>
      <c r="B301">
        <v>3</v>
      </c>
      <c r="C301">
        <v>2</v>
      </c>
      <c r="D301">
        <v>1</v>
      </c>
      <c r="E301">
        <v>1E-4</v>
      </c>
      <c r="F301">
        <v>10.871</v>
      </c>
      <c r="H301">
        <f t="shared" si="11"/>
        <v>10.871</v>
      </c>
    </row>
    <row r="302" spans="1:9" x14ac:dyDescent="0.3">
      <c r="A302" t="s">
        <v>17</v>
      </c>
      <c r="B302">
        <v>3</v>
      </c>
      <c r="C302">
        <v>2</v>
      </c>
      <c r="D302">
        <v>2</v>
      </c>
      <c r="E302">
        <v>1E-4</v>
      </c>
      <c r="F302">
        <v>14.314</v>
      </c>
      <c r="G302">
        <v>12.0025085856575</v>
      </c>
      <c r="H302">
        <f t="shared" si="11"/>
        <v>2.3114914143425001</v>
      </c>
    </row>
    <row r="303" spans="1:9" x14ac:dyDescent="0.3">
      <c r="A303" t="s">
        <v>17</v>
      </c>
      <c r="B303">
        <v>3</v>
      </c>
      <c r="C303">
        <v>2</v>
      </c>
      <c r="D303">
        <v>3</v>
      </c>
      <c r="E303">
        <v>1E-4</v>
      </c>
      <c r="F303">
        <v>12.260999999999999</v>
      </c>
      <c r="G303">
        <v>5.677185102902123</v>
      </c>
      <c r="H303">
        <f t="shared" si="11"/>
        <v>6.5838148970978763</v>
      </c>
    </row>
    <row r="304" spans="1:9" x14ac:dyDescent="0.3">
      <c r="A304" t="s">
        <v>17</v>
      </c>
      <c r="B304">
        <v>3</v>
      </c>
      <c r="C304">
        <v>2</v>
      </c>
      <c r="D304">
        <v>4</v>
      </c>
      <c r="E304">
        <v>1E-4</v>
      </c>
      <c r="F304">
        <v>14.377000000000001</v>
      </c>
      <c r="G304">
        <v>5.4087112723082456</v>
      </c>
      <c r="H304">
        <f t="shared" si="11"/>
        <v>8.9682887276917551</v>
      </c>
    </row>
    <row r="305" spans="1:9" x14ac:dyDescent="0.3">
      <c r="A305" t="s">
        <v>17</v>
      </c>
      <c r="B305">
        <v>3</v>
      </c>
      <c r="C305">
        <v>2</v>
      </c>
      <c r="D305">
        <v>5</v>
      </c>
      <c r="E305">
        <v>1E-4</v>
      </c>
      <c r="F305">
        <v>12.254</v>
      </c>
      <c r="G305">
        <v>4.4744176988362696</v>
      </c>
      <c r="H305">
        <f t="shared" si="11"/>
        <v>7.77958230116373</v>
      </c>
    </row>
    <row r="306" spans="1:9" x14ac:dyDescent="0.3">
      <c r="A306" t="s">
        <v>17</v>
      </c>
      <c r="B306">
        <v>3</v>
      </c>
      <c r="C306">
        <v>2</v>
      </c>
      <c r="D306">
        <v>6</v>
      </c>
      <c r="E306">
        <v>1E-4</v>
      </c>
      <c r="F306">
        <v>15.566000000000001</v>
      </c>
      <c r="G306">
        <v>9.0385258982061405</v>
      </c>
      <c r="H306">
        <f t="shared" si="11"/>
        <v>6.5274741017938602</v>
      </c>
    </row>
    <row r="307" spans="1:9" x14ac:dyDescent="0.3">
      <c r="A307" t="s">
        <v>17</v>
      </c>
      <c r="B307">
        <v>3</v>
      </c>
      <c r="C307">
        <v>2</v>
      </c>
      <c r="D307">
        <v>7</v>
      </c>
      <c r="E307">
        <v>1E-4</v>
      </c>
      <c r="F307">
        <v>13.731</v>
      </c>
      <c r="H307">
        <f t="shared" si="11"/>
        <v>13.731</v>
      </c>
    </row>
    <row r="308" spans="1:9" x14ac:dyDescent="0.3">
      <c r="A308" t="s">
        <v>17</v>
      </c>
      <c r="B308">
        <v>3</v>
      </c>
      <c r="C308">
        <v>2</v>
      </c>
      <c r="D308">
        <v>8</v>
      </c>
      <c r="E308">
        <v>1E-4</v>
      </c>
      <c r="F308" s="3">
        <v>10</v>
      </c>
      <c r="H308">
        <f t="shared" si="11"/>
        <v>10</v>
      </c>
    </row>
    <row r="309" spans="1:9" x14ac:dyDescent="0.3">
      <c r="A309" t="s">
        <v>17</v>
      </c>
      <c r="B309">
        <v>3</v>
      </c>
      <c r="C309">
        <v>2</v>
      </c>
      <c r="D309">
        <v>9</v>
      </c>
      <c r="E309">
        <v>1E-4</v>
      </c>
      <c r="F309">
        <v>15.202999999999999</v>
      </c>
      <c r="G309">
        <v>8.7836566570463006</v>
      </c>
      <c r="H309">
        <f t="shared" si="11"/>
        <v>6.4193433429536988</v>
      </c>
    </row>
    <row r="310" spans="1:9" x14ac:dyDescent="0.3">
      <c r="A310" t="s">
        <v>17</v>
      </c>
      <c r="B310">
        <v>3</v>
      </c>
      <c r="C310">
        <v>2</v>
      </c>
      <c r="D310">
        <v>10</v>
      </c>
      <c r="E310">
        <v>1E-4</v>
      </c>
      <c r="F310">
        <v>13.467000000000001</v>
      </c>
      <c r="H310">
        <f t="shared" si="11"/>
        <v>13.467000000000001</v>
      </c>
    </row>
    <row r="311" spans="1:9" x14ac:dyDescent="0.3">
      <c r="A311" t="s">
        <v>17</v>
      </c>
      <c r="B311">
        <v>3</v>
      </c>
      <c r="C311">
        <v>2</v>
      </c>
      <c r="D311">
        <v>11</v>
      </c>
      <c r="E311">
        <v>1E-4</v>
      </c>
      <c r="F311">
        <v>11.766999999999999</v>
      </c>
      <c r="H311">
        <f t="shared" si="11"/>
        <v>11.766999999999999</v>
      </c>
    </row>
    <row r="312" spans="1:9" x14ac:dyDescent="0.3">
      <c r="A312" t="s">
        <v>17</v>
      </c>
      <c r="B312">
        <v>3</v>
      </c>
      <c r="C312">
        <v>2</v>
      </c>
      <c r="F312" s="1">
        <f>AVERAGE(F301:F311)</f>
        <v>13.073727272727274</v>
      </c>
      <c r="H312" s="1">
        <f>AVERAGE(H301:H311)</f>
        <v>8.9478177077312182</v>
      </c>
      <c r="I312">
        <f>H312/F312</f>
        <v>0.68441214361240377</v>
      </c>
    </row>
    <row r="313" spans="1:9" x14ac:dyDescent="0.3">
      <c r="A313" t="s">
        <v>17</v>
      </c>
      <c r="B313">
        <v>3</v>
      </c>
      <c r="C313">
        <v>2</v>
      </c>
      <c r="D313">
        <v>1</v>
      </c>
      <c r="E313">
        <v>1E-3</v>
      </c>
      <c r="F313">
        <v>14.968</v>
      </c>
      <c r="H313">
        <f t="shared" si="11"/>
        <v>14.968</v>
      </c>
    </row>
    <row r="314" spans="1:9" x14ac:dyDescent="0.3">
      <c r="A314" t="s">
        <v>17</v>
      </c>
      <c r="B314">
        <v>3</v>
      </c>
      <c r="C314">
        <v>2</v>
      </c>
      <c r="D314">
        <v>2</v>
      </c>
      <c r="E314">
        <v>1E-3</v>
      </c>
      <c r="F314">
        <v>12.930999999999999</v>
      </c>
      <c r="H314">
        <f t="shared" si="11"/>
        <v>12.930999999999999</v>
      </c>
    </row>
    <row r="315" spans="1:9" x14ac:dyDescent="0.3">
      <c r="A315" t="s">
        <v>17</v>
      </c>
      <c r="B315">
        <v>3</v>
      </c>
      <c r="C315">
        <v>2</v>
      </c>
      <c r="D315">
        <v>3</v>
      </c>
      <c r="E315">
        <v>1E-3</v>
      </c>
      <c r="F315">
        <v>14.433</v>
      </c>
      <c r="G315">
        <v>5.4407801682996393</v>
      </c>
      <c r="H315">
        <f t="shared" si="11"/>
        <v>8.9922198317003605</v>
      </c>
    </row>
    <row r="316" spans="1:9" x14ac:dyDescent="0.3">
      <c r="A316" t="s">
        <v>17</v>
      </c>
      <c r="B316">
        <v>3</v>
      </c>
      <c r="C316">
        <v>2</v>
      </c>
      <c r="D316">
        <v>4</v>
      </c>
      <c r="E316">
        <v>1E-3</v>
      </c>
      <c r="F316">
        <v>9.9640000000000004</v>
      </c>
      <c r="G316">
        <v>4.1152204869513396</v>
      </c>
      <c r="H316">
        <f t="shared" si="11"/>
        <v>5.8487795130486608</v>
      </c>
    </row>
    <row r="317" spans="1:9" x14ac:dyDescent="0.3">
      <c r="A317" t="s">
        <v>17</v>
      </c>
      <c r="B317">
        <v>3</v>
      </c>
      <c r="C317">
        <v>2</v>
      </c>
      <c r="D317">
        <v>5</v>
      </c>
      <c r="E317">
        <v>1E-3</v>
      </c>
      <c r="F317">
        <v>15.853999999999999</v>
      </c>
      <c r="G317">
        <v>6.8919553550830601</v>
      </c>
      <c r="H317">
        <f t="shared" si="11"/>
        <v>8.96204464491694</v>
      </c>
    </row>
    <row r="318" spans="1:9" x14ac:dyDescent="0.3">
      <c r="A318" t="s">
        <v>17</v>
      </c>
      <c r="B318">
        <v>3</v>
      </c>
      <c r="C318">
        <v>2</v>
      </c>
      <c r="D318">
        <v>6</v>
      </c>
      <c r="E318">
        <v>1E-3</v>
      </c>
      <c r="F318">
        <v>12.848000000000001</v>
      </c>
      <c r="H318">
        <f t="shared" si="11"/>
        <v>12.848000000000001</v>
      </c>
    </row>
    <row r="319" spans="1:9" x14ac:dyDescent="0.3">
      <c r="A319" t="s">
        <v>17</v>
      </c>
      <c r="B319">
        <v>3</v>
      </c>
      <c r="C319">
        <v>2</v>
      </c>
      <c r="D319">
        <v>7</v>
      </c>
      <c r="E319">
        <v>1E-3</v>
      </c>
      <c r="F319">
        <v>14.884</v>
      </c>
      <c r="G319">
        <v>5.6835040403837898</v>
      </c>
      <c r="H319">
        <f t="shared" si="11"/>
        <v>9.2004959596162106</v>
      </c>
    </row>
    <row r="320" spans="1:9" x14ac:dyDescent="0.3">
      <c r="A320" t="s">
        <v>17</v>
      </c>
      <c r="B320">
        <v>3</v>
      </c>
      <c r="C320">
        <v>2</v>
      </c>
      <c r="D320">
        <v>8</v>
      </c>
      <c r="E320">
        <v>1E-3</v>
      </c>
      <c r="F320">
        <v>12.284000000000001</v>
      </c>
      <c r="H320">
        <f t="shared" si="11"/>
        <v>12.284000000000001</v>
      </c>
    </row>
    <row r="321" spans="1:9" x14ac:dyDescent="0.3">
      <c r="A321" t="s">
        <v>17</v>
      </c>
      <c r="B321">
        <v>3</v>
      </c>
      <c r="C321">
        <v>2</v>
      </c>
      <c r="D321">
        <v>9</v>
      </c>
      <c r="E321">
        <v>1E-3</v>
      </c>
      <c r="F321">
        <v>9.7769999999999992</v>
      </c>
      <c r="H321">
        <f t="shared" si="11"/>
        <v>9.7769999999999992</v>
      </c>
    </row>
    <row r="322" spans="1:9" x14ac:dyDescent="0.3">
      <c r="A322" t="s">
        <v>17</v>
      </c>
      <c r="B322">
        <v>3</v>
      </c>
      <c r="C322">
        <v>2</v>
      </c>
      <c r="D322">
        <v>10</v>
      </c>
      <c r="E322">
        <v>1E-3</v>
      </c>
      <c r="F322">
        <v>16.440000000000001</v>
      </c>
      <c r="H322">
        <f t="shared" si="11"/>
        <v>16.440000000000001</v>
      </c>
    </row>
    <row r="323" spans="1:9" x14ac:dyDescent="0.3">
      <c r="A323" t="s">
        <v>17</v>
      </c>
      <c r="B323">
        <v>3</v>
      </c>
      <c r="C323">
        <v>2</v>
      </c>
      <c r="D323">
        <v>11</v>
      </c>
      <c r="E323">
        <v>1E-3</v>
      </c>
      <c r="F323">
        <v>16.402000000000001</v>
      </c>
      <c r="H323">
        <f t="shared" si="11"/>
        <v>16.402000000000001</v>
      </c>
    </row>
    <row r="324" spans="1:9" x14ac:dyDescent="0.3">
      <c r="A324" t="s">
        <v>17</v>
      </c>
      <c r="B324">
        <v>3</v>
      </c>
      <c r="C324">
        <v>2</v>
      </c>
      <c r="F324" s="1">
        <f>AVERAGE(F313:F323)</f>
        <v>13.707727272727276</v>
      </c>
      <c r="H324" s="1">
        <f>AVERAGE(H313:H323)</f>
        <v>11.69577635902565</v>
      </c>
      <c r="I324">
        <f>H324/F324</f>
        <v>0.85322505520630121</v>
      </c>
    </row>
    <row r="325" spans="1:9" x14ac:dyDescent="0.3">
      <c r="A325" t="s">
        <v>17</v>
      </c>
      <c r="B325">
        <v>3</v>
      </c>
      <c r="C325">
        <v>2</v>
      </c>
      <c r="D325">
        <v>1</v>
      </c>
      <c r="E325">
        <v>0.01</v>
      </c>
      <c r="F325">
        <v>17.626000000000001</v>
      </c>
      <c r="G325">
        <v>8.0845187649574193</v>
      </c>
      <c r="H325">
        <f t="shared" si="11"/>
        <v>9.5414812350425819</v>
      </c>
    </row>
    <row r="326" spans="1:9" x14ac:dyDescent="0.3">
      <c r="A326" t="s">
        <v>17</v>
      </c>
      <c r="B326">
        <v>3</v>
      </c>
      <c r="C326">
        <v>2</v>
      </c>
      <c r="D326">
        <v>2</v>
      </c>
      <c r="E326">
        <v>0.01</v>
      </c>
      <c r="F326">
        <v>13.943</v>
      </c>
      <c r="G326">
        <v>4.5064435384939401</v>
      </c>
      <c r="H326">
        <f t="shared" si="11"/>
        <v>9.4365564615060595</v>
      </c>
    </row>
    <row r="327" spans="1:9" x14ac:dyDescent="0.3">
      <c r="A327" t="s">
        <v>17</v>
      </c>
      <c r="B327">
        <v>3</v>
      </c>
      <c r="C327">
        <v>2</v>
      </c>
      <c r="D327">
        <v>3</v>
      </c>
      <c r="E327">
        <v>0.01</v>
      </c>
      <c r="F327">
        <v>12.772</v>
      </c>
      <c r="G327">
        <v>6.0197911625922842</v>
      </c>
      <c r="H327">
        <f t="shared" si="11"/>
        <v>6.752208837407716</v>
      </c>
    </row>
    <row r="328" spans="1:9" x14ac:dyDescent="0.3">
      <c r="A328" t="s">
        <v>17</v>
      </c>
      <c r="B328">
        <v>3</v>
      </c>
      <c r="C328">
        <v>2</v>
      </c>
      <c r="D328">
        <v>4</v>
      </c>
      <c r="E328">
        <v>0.01</v>
      </c>
      <c r="F328">
        <v>12.217000000000001</v>
      </c>
      <c r="H328">
        <f t="shared" si="11"/>
        <v>12.217000000000001</v>
      </c>
    </row>
    <row r="329" spans="1:9" x14ac:dyDescent="0.3">
      <c r="A329" t="s">
        <v>17</v>
      </c>
      <c r="B329">
        <v>3</v>
      </c>
      <c r="C329">
        <v>2</v>
      </c>
      <c r="D329">
        <v>5</v>
      </c>
      <c r="E329">
        <v>0.01</v>
      </c>
      <c r="F329">
        <v>10.46</v>
      </c>
      <c r="G329">
        <v>3.67862394040257</v>
      </c>
      <c r="H329">
        <f t="shared" si="11"/>
        <v>6.7813760595974308</v>
      </c>
    </row>
    <row r="330" spans="1:9" x14ac:dyDescent="0.3">
      <c r="A330" t="s">
        <v>17</v>
      </c>
      <c r="B330">
        <v>3</v>
      </c>
      <c r="C330">
        <v>2</v>
      </c>
      <c r="D330">
        <v>6</v>
      </c>
      <c r="E330">
        <v>0.01</v>
      </c>
      <c r="F330">
        <v>14.853999999999999</v>
      </c>
      <c r="G330">
        <v>3.89868700773444</v>
      </c>
      <c r="H330">
        <f t="shared" si="11"/>
        <v>10.95531299226556</v>
      </c>
    </row>
    <row r="331" spans="1:9" x14ac:dyDescent="0.3">
      <c r="A331" t="s">
        <v>17</v>
      </c>
      <c r="B331">
        <v>3</v>
      </c>
      <c r="C331">
        <v>2</v>
      </c>
      <c r="D331">
        <v>7</v>
      </c>
      <c r="E331">
        <v>0.01</v>
      </c>
      <c r="F331">
        <v>9.7449999999999992</v>
      </c>
      <c r="G331">
        <v>4.4681484781222798</v>
      </c>
      <c r="H331">
        <f t="shared" si="11"/>
        <v>5.2768515218777194</v>
      </c>
    </row>
    <row r="332" spans="1:9" x14ac:dyDescent="0.3">
      <c r="A332" t="s">
        <v>17</v>
      </c>
      <c r="B332">
        <v>3</v>
      </c>
      <c r="C332">
        <v>2</v>
      </c>
      <c r="D332">
        <v>8</v>
      </c>
      <c r="E332">
        <v>0.01</v>
      </c>
      <c r="F332">
        <v>15.587999999999999</v>
      </c>
      <c r="G332">
        <v>11.51458771144522</v>
      </c>
      <c r="H332">
        <f t="shared" si="11"/>
        <v>4.0734122885547794</v>
      </c>
    </row>
    <row r="333" spans="1:9" x14ac:dyDescent="0.3">
      <c r="A333" t="s">
        <v>17</v>
      </c>
      <c r="B333">
        <v>3</v>
      </c>
      <c r="C333">
        <v>2</v>
      </c>
      <c r="D333">
        <v>9</v>
      </c>
      <c r="E333">
        <v>0.01</v>
      </c>
      <c r="F333">
        <v>16.413</v>
      </c>
      <c r="H333">
        <f t="shared" si="11"/>
        <v>16.413</v>
      </c>
    </row>
    <row r="334" spans="1:9" x14ac:dyDescent="0.3">
      <c r="A334" t="s">
        <v>17</v>
      </c>
      <c r="B334">
        <v>3</v>
      </c>
      <c r="C334">
        <v>2</v>
      </c>
      <c r="D334">
        <v>10</v>
      </c>
      <c r="E334">
        <v>0.01</v>
      </c>
      <c r="F334">
        <v>13.307</v>
      </c>
      <c r="H334">
        <f t="shared" si="11"/>
        <v>13.307</v>
      </c>
    </row>
    <row r="335" spans="1:9" x14ac:dyDescent="0.3">
      <c r="A335" t="s">
        <v>17</v>
      </c>
      <c r="B335">
        <v>3</v>
      </c>
      <c r="C335">
        <v>2</v>
      </c>
      <c r="D335">
        <v>11</v>
      </c>
      <c r="E335">
        <v>0.01</v>
      </c>
      <c r="F335">
        <v>13.821999999999999</v>
      </c>
      <c r="H335">
        <f t="shared" si="11"/>
        <v>13.821999999999999</v>
      </c>
    </row>
    <row r="336" spans="1:9" x14ac:dyDescent="0.3">
      <c r="A336" t="s">
        <v>17</v>
      </c>
      <c r="B336">
        <v>3</v>
      </c>
      <c r="C336">
        <v>2</v>
      </c>
      <c r="F336" s="1">
        <f>AVERAGE(F325:F335)</f>
        <v>13.704272727272725</v>
      </c>
      <c r="H336" s="1">
        <f>AVERAGE(H325:H335)</f>
        <v>9.8705635814774393</v>
      </c>
      <c r="I336">
        <f>H336/F336</f>
        <v>0.7202544620871516</v>
      </c>
    </row>
    <row r="337" spans="1:9" x14ac:dyDescent="0.3">
      <c r="A337" t="s">
        <v>17</v>
      </c>
      <c r="B337">
        <v>3</v>
      </c>
      <c r="C337">
        <v>2</v>
      </c>
      <c r="D337">
        <v>1</v>
      </c>
      <c r="E337">
        <v>0.1</v>
      </c>
      <c r="F337">
        <v>16.335000000000001</v>
      </c>
      <c r="G337">
        <v>15.049254784594099</v>
      </c>
      <c r="H337">
        <f t="shared" si="11"/>
        <v>1.2857452154059015</v>
      </c>
    </row>
    <row r="338" spans="1:9" x14ac:dyDescent="0.3">
      <c r="A338" t="s">
        <v>17</v>
      </c>
      <c r="B338">
        <v>3</v>
      </c>
      <c r="C338">
        <v>2</v>
      </c>
      <c r="D338">
        <v>2</v>
      </c>
      <c r="E338">
        <v>0.1</v>
      </c>
      <c r="F338">
        <v>13.48</v>
      </c>
      <c r="G338">
        <v>12.0712110544697</v>
      </c>
      <c r="H338">
        <f t="shared" si="11"/>
        <v>1.4087889455303007</v>
      </c>
    </row>
    <row r="339" spans="1:9" x14ac:dyDescent="0.3">
      <c r="A339" t="s">
        <v>17</v>
      </c>
      <c r="B339">
        <v>3</v>
      </c>
      <c r="C339">
        <v>2</v>
      </c>
      <c r="D339">
        <v>3</v>
      </c>
      <c r="E339">
        <v>0.1</v>
      </c>
      <c r="F339" t="s">
        <v>8</v>
      </c>
      <c r="H339" t="s">
        <v>8</v>
      </c>
    </row>
    <row r="340" spans="1:9" x14ac:dyDescent="0.3">
      <c r="A340" t="s">
        <v>17</v>
      </c>
      <c r="B340">
        <v>3</v>
      </c>
      <c r="C340">
        <v>2</v>
      </c>
      <c r="D340">
        <v>4</v>
      </c>
      <c r="E340">
        <v>0.1</v>
      </c>
      <c r="F340">
        <v>11.605</v>
      </c>
      <c r="G340">
        <v>10.7993527570714</v>
      </c>
      <c r="H340">
        <f t="shared" si="11"/>
        <v>0.80564724292860035</v>
      </c>
    </row>
    <row r="341" spans="1:9" x14ac:dyDescent="0.3">
      <c r="A341" t="s">
        <v>17</v>
      </c>
      <c r="B341">
        <v>3</v>
      </c>
      <c r="C341">
        <v>2</v>
      </c>
      <c r="D341">
        <v>5</v>
      </c>
      <c r="E341">
        <v>0.1</v>
      </c>
      <c r="F341">
        <v>15.023999999999999</v>
      </c>
      <c r="G341">
        <v>12.3062367618863</v>
      </c>
      <c r="H341">
        <f t="shared" si="11"/>
        <v>2.7177632381136991</v>
      </c>
    </row>
    <row r="342" spans="1:9" x14ac:dyDescent="0.3">
      <c r="A342" t="s">
        <v>17</v>
      </c>
      <c r="B342">
        <v>3</v>
      </c>
      <c r="C342">
        <v>2</v>
      </c>
      <c r="D342">
        <v>6</v>
      </c>
      <c r="E342">
        <v>0.1</v>
      </c>
      <c r="F342">
        <v>13.335000000000001</v>
      </c>
      <c r="G342">
        <v>12.840897923040201</v>
      </c>
      <c r="H342">
        <f t="shared" si="11"/>
        <v>0.49410207695980013</v>
      </c>
    </row>
    <row r="343" spans="1:9" x14ac:dyDescent="0.3">
      <c r="A343" t="s">
        <v>17</v>
      </c>
      <c r="B343">
        <v>3</v>
      </c>
      <c r="C343">
        <v>2</v>
      </c>
      <c r="D343">
        <v>7</v>
      </c>
      <c r="E343">
        <v>0.1</v>
      </c>
      <c r="F343">
        <v>10.941000000000001</v>
      </c>
      <c r="G343">
        <v>10.7383052626171</v>
      </c>
      <c r="H343">
        <f t="shared" si="11"/>
        <v>0.20269473738290067</v>
      </c>
    </row>
    <row r="344" spans="1:9" x14ac:dyDescent="0.3">
      <c r="A344" t="s">
        <v>17</v>
      </c>
      <c r="B344">
        <v>3</v>
      </c>
      <c r="C344">
        <v>2</v>
      </c>
      <c r="D344">
        <v>8</v>
      </c>
      <c r="E344">
        <v>0.1</v>
      </c>
      <c r="F344">
        <v>12.311</v>
      </c>
      <c r="G344">
        <v>12.301014746995101</v>
      </c>
      <c r="H344">
        <f t="shared" si="11"/>
        <v>9.9852530048991639E-3</v>
      </c>
    </row>
    <row r="345" spans="1:9" x14ac:dyDescent="0.3">
      <c r="A345" t="s">
        <v>17</v>
      </c>
      <c r="B345">
        <v>3</v>
      </c>
      <c r="C345">
        <v>2</v>
      </c>
      <c r="D345">
        <v>9</v>
      </c>
      <c r="E345">
        <v>0.1</v>
      </c>
      <c r="F345">
        <v>12.736000000000001</v>
      </c>
      <c r="G345">
        <v>11.836230249006601</v>
      </c>
      <c r="H345">
        <f t="shared" si="11"/>
        <v>0.89976975099339995</v>
      </c>
    </row>
    <row r="346" spans="1:9" x14ac:dyDescent="0.3">
      <c r="A346" t="s">
        <v>17</v>
      </c>
      <c r="B346">
        <v>3</v>
      </c>
      <c r="C346">
        <v>2</v>
      </c>
      <c r="D346">
        <v>10</v>
      </c>
      <c r="E346">
        <v>0.1</v>
      </c>
      <c r="F346">
        <v>14.023999999999999</v>
      </c>
      <c r="G346">
        <v>12.9081590113583</v>
      </c>
      <c r="H346">
        <f t="shared" si="11"/>
        <v>1.1158409886416987</v>
      </c>
    </row>
    <row r="347" spans="1:9" x14ac:dyDescent="0.3">
      <c r="A347" t="s">
        <v>17</v>
      </c>
      <c r="B347">
        <v>3</v>
      </c>
      <c r="C347">
        <v>2</v>
      </c>
      <c r="D347">
        <v>11</v>
      </c>
      <c r="E347">
        <v>0.1</v>
      </c>
      <c r="F347">
        <v>15.420999999999999</v>
      </c>
      <c r="G347">
        <v>14.2008324649793</v>
      </c>
      <c r="H347">
        <f t="shared" si="11"/>
        <v>1.2201675350206997</v>
      </c>
    </row>
    <row r="348" spans="1:9" x14ac:dyDescent="0.3">
      <c r="A348" t="s">
        <v>17</v>
      </c>
      <c r="B348">
        <v>3</v>
      </c>
      <c r="C348">
        <v>2</v>
      </c>
      <c r="F348" s="1">
        <f>AVERAGE(F337:F347)</f>
        <v>13.521200000000002</v>
      </c>
      <c r="H348" s="1">
        <f>AVERAGE(H337:H347)</f>
        <v>1.0160504983981899</v>
      </c>
      <c r="I348">
        <f>H348/F348</f>
        <v>7.5144994408646401E-2</v>
      </c>
    </row>
    <row r="349" spans="1:9" x14ac:dyDescent="0.3">
      <c r="A349" t="s">
        <v>17</v>
      </c>
      <c r="B349">
        <v>3</v>
      </c>
      <c r="C349">
        <v>2</v>
      </c>
      <c r="D349">
        <v>1</v>
      </c>
      <c r="E349">
        <v>1</v>
      </c>
      <c r="F349">
        <v>13.882999999999999</v>
      </c>
      <c r="G349">
        <v>13.762027973850101</v>
      </c>
      <c r="H349">
        <f t="shared" si="11"/>
        <v>0.12097202614989833</v>
      </c>
    </row>
    <row r="350" spans="1:9" x14ac:dyDescent="0.3">
      <c r="A350" t="s">
        <v>17</v>
      </c>
      <c r="B350">
        <v>3</v>
      </c>
      <c r="C350">
        <v>2</v>
      </c>
      <c r="D350">
        <v>2</v>
      </c>
      <c r="E350">
        <v>1</v>
      </c>
      <c r="F350">
        <v>14.092000000000001</v>
      </c>
      <c r="G350">
        <v>14.090999999999999</v>
      </c>
      <c r="H350">
        <f t="shared" si="11"/>
        <v>1.0000000000012221E-3</v>
      </c>
    </row>
    <row r="351" spans="1:9" x14ac:dyDescent="0.3">
      <c r="A351" t="s">
        <v>17</v>
      </c>
      <c r="B351">
        <v>3</v>
      </c>
      <c r="C351">
        <v>2</v>
      </c>
      <c r="D351">
        <v>3</v>
      </c>
      <c r="E351">
        <v>1</v>
      </c>
      <c r="F351">
        <v>14.159000000000001</v>
      </c>
      <c r="G351">
        <v>14.15</v>
      </c>
      <c r="H351">
        <f t="shared" si="11"/>
        <v>9.0000000000003411E-3</v>
      </c>
    </row>
    <row r="352" spans="1:9" x14ac:dyDescent="0.3">
      <c r="A352" t="s">
        <v>17</v>
      </c>
      <c r="B352">
        <v>3</v>
      </c>
      <c r="C352">
        <v>2</v>
      </c>
      <c r="D352">
        <v>4</v>
      </c>
      <c r="E352">
        <v>1</v>
      </c>
      <c r="F352">
        <v>14.645</v>
      </c>
      <c r="G352">
        <v>14.64</v>
      </c>
      <c r="H352">
        <f t="shared" si="11"/>
        <v>4.9999999999990052E-3</v>
      </c>
    </row>
    <row r="353" spans="1:9" x14ac:dyDescent="0.3">
      <c r="A353" t="s">
        <v>17</v>
      </c>
      <c r="B353">
        <v>3</v>
      </c>
      <c r="C353">
        <v>2</v>
      </c>
      <c r="D353">
        <v>5</v>
      </c>
      <c r="E353">
        <v>1</v>
      </c>
      <c r="F353">
        <v>12.657999999999999</v>
      </c>
      <c r="G353">
        <v>12.657999999999999</v>
      </c>
      <c r="H353">
        <f t="shared" si="11"/>
        <v>0</v>
      </c>
    </row>
    <row r="354" spans="1:9" x14ac:dyDescent="0.3">
      <c r="A354" t="s">
        <v>17</v>
      </c>
      <c r="B354">
        <v>3</v>
      </c>
      <c r="C354">
        <v>2</v>
      </c>
      <c r="D354">
        <v>6</v>
      </c>
      <c r="E354">
        <v>1</v>
      </c>
      <c r="F354">
        <v>13.91</v>
      </c>
      <c r="G354">
        <v>13.9</v>
      </c>
      <c r="H354">
        <f t="shared" ref="H354:H359" si="12">F354-G354</f>
        <v>9.9999999999997868E-3</v>
      </c>
    </row>
    <row r="355" spans="1:9" x14ac:dyDescent="0.3">
      <c r="A355" t="s">
        <v>17</v>
      </c>
      <c r="B355">
        <v>3</v>
      </c>
      <c r="C355">
        <v>2</v>
      </c>
      <c r="D355">
        <v>7</v>
      </c>
      <c r="E355">
        <v>1</v>
      </c>
      <c r="F355">
        <v>11.702999999999999</v>
      </c>
      <c r="G355">
        <v>11.69</v>
      </c>
      <c r="H355">
        <f t="shared" si="12"/>
        <v>1.2999999999999901E-2</v>
      </c>
    </row>
    <row r="356" spans="1:9" x14ac:dyDescent="0.3">
      <c r="A356" t="s">
        <v>17</v>
      </c>
      <c r="B356">
        <v>3</v>
      </c>
      <c r="C356">
        <v>2</v>
      </c>
      <c r="D356">
        <v>8</v>
      </c>
      <c r="E356">
        <v>1</v>
      </c>
      <c r="F356">
        <v>16.347000000000001</v>
      </c>
      <c r="G356">
        <v>16.34</v>
      </c>
      <c r="H356">
        <f t="shared" si="12"/>
        <v>7.0000000000014495E-3</v>
      </c>
    </row>
    <row r="357" spans="1:9" x14ac:dyDescent="0.3">
      <c r="A357" t="s">
        <v>17</v>
      </c>
      <c r="B357">
        <v>3</v>
      </c>
      <c r="C357">
        <v>2</v>
      </c>
      <c r="D357">
        <v>9</v>
      </c>
      <c r="E357">
        <v>1</v>
      </c>
      <c r="F357">
        <v>13.057</v>
      </c>
      <c r="G357">
        <v>12.8599641329006</v>
      </c>
      <c r="H357">
        <f t="shared" si="12"/>
        <v>0.19703586709939991</v>
      </c>
    </row>
    <row r="358" spans="1:9" x14ac:dyDescent="0.3">
      <c r="A358" t="s">
        <v>17</v>
      </c>
      <c r="B358">
        <v>3</v>
      </c>
      <c r="C358">
        <v>2</v>
      </c>
      <c r="D358">
        <v>10</v>
      </c>
      <c r="E358">
        <v>1</v>
      </c>
      <c r="F358">
        <v>13.734999999999999</v>
      </c>
      <c r="G358">
        <v>13.6082343038773</v>
      </c>
      <c r="H358">
        <f t="shared" si="12"/>
        <v>0.12676569612269972</v>
      </c>
    </row>
    <row r="359" spans="1:9" x14ac:dyDescent="0.3">
      <c r="A359" t="s">
        <v>17</v>
      </c>
      <c r="B359">
        <v>3</v>
      </c>
      <c r="C359">
        <v>2</v>
      </c>
      <c r="D359">
        <v>11</v>
      </c>
      <c r="E359">
        <v>1</v>
      </c>
      <c r="F359">
        <v>10.44</v>
      </c>
      <c r="G359">
        <v>10.44</v>
      </c>
      <c r="H359">
        <f t="shared" si="12"/>
        <v>0</v>
      </c>
    </row>
    <row r="360" spans="1:9" x14ac:dyDescent="0.3">
      <c r="A360" t="s">
        <v>17</v>
      </c>
      <c r="B360">
        <v>3</v>
      </c>
      <c r="C360">
        <v>2</v>
      </c>
      <c r="F360" s="1">
        <f>AVERAGE(F349:F359)</f>
        <v>13.511727272727272</v>
      </c>
      <c r="H360" s="1">
        <f>AVERAGE(H349:H359)</f>
        <v>4.4524871761090878E-2</v>
      </c>
      <c r="I360">
        <f>H360/F360</f>
        <v>3.2952760859051712E-3</v>
      </c>
    </row>
    <row r="361" spans="1:9" x14ac:dyDescent="0.3">
      <c r="A361" t="s">
        <v>17</v>
      </c>
      <c r="B361">
        <v>3</v>
      </c>
      <c r="C361">
        <v>3</v>
      </c>
      <c r="D361">
        <v>1</v>
      </c>
      <c r="E361">
        <v>0</v>
      </c>
      <c r="F361">
        <v>13.5075628794919</v>
      </c>
      <c r="H361">
        <f>F361-G361</f>
        <v>13.5075628794919</v>
      </c>
    </row>
    <row r="362" spans="1:9" x14ac:dyDescent="0.3">
      <c r="A362" t="s">
        <v>17</v>
      </c>
      <c r="B362">
        <v>3</v>
      </c>
      <c r="C362">
        <v>3</v>
      </c>
      <c r="D362">
        <v>2</v>
      </c>
      <c r="E362">
        <v>0</v>
      </c>
      <c r="F362">
        <v>15.053985526362901</v>
      </c>
      <c r="G362">
        <v>1.81875443222802</v>
      </c>
      <c r="H362">
        <f t="shared" ref="H362:H371" si="13">F362-G362</f>
        <v>13.23523109413488</v>
      </c>
    </row>
    <row r="363" spans="1:9" x14ac:dyDescent="0.3">
      <c r="A363" t="s">
        <v>17</v>
      </c>
      <c r="B363">
        <v>3</v>
      </c>
      <c r="C363">
        <v>3</v>
      </c>
      <c r="D363">
        <v>3</v>
      </c>
      <c r="E363">
        <v>0</v>
      </c>
      <c r="F363">
        <v>10.785510119237401</v>
      </c>
      <c r="H363">
        <f t="shared" si="13"/>
        <v>10.785510119237401</v>
      </c>
    </row>
    <row r="364" spans="1:9" x14ac:dyDescent="0.3">
      <c r="A364" t="s">
        <v>17</v>
      </c>
      <c r="B364">
        <v>3</v>
      </c>
      <c r="C364">
        <v>3</v>
      </c>
      <c r="D364">
        <v>4</v>
      </c>
      <c r="E364">
        <v>0</v>
      </c>
      <c r="F364">
        <v>17.9391779974355</v>
      </c>
      <c r="H364">
        <f t="shared" si="13"/>
        <v>17.9391779974355</v>
      </c>
    </row>
    <row r="365" spans="1:9" x14ac:dyDescent="0.3">
      <c r="A365" t="s">
        <v>17</v>
      </c>
      <c r="B365">
        <v>3</v>
      </c>
      <c r="C365">
        <v>3</v>
      </c>
      <c r="D365">
        <v>5</v>
      </c>
      <c r="E365">
        <v>0</v>
      </c>
      <c r="F365">
        <v>12.4552237727952</v>
      </c>
      <c r="H365">
        <f t="shared" si="13"/>
        <v>12.4552237727952</v>
      </c>
    </row>
    <row r="366" spans="1:9" x14ac:dyDescent="0.3">
      <c r="A366" t="s">
        <v>17</v>
      </c>
      <c r="B366">
        <v>3</v>
      </c>
      <c r="C366">
        <v>3</v>
      </c>
      <c r="D366">
        <v>6</v>
      </c>
      <c r="E366">
        <v>0</v>
      </c>
      <c r="F366">
        <v>13.190468451609</v>
      </c>
      <c r="H366">
        <f t="shared" si="13"/>
        <v>13.190468451609</v>
      </c>
    </row>
    <row r="367" spans="1:9" x14ac:dyDescent="0.3">
      <c r="A367" t="s">
        <v>17</v>
      </c>
      <c r="B367">
        <v>3</v>
      </c>
      <c r="C367">
        <v>3</v>
      </c>
      <c r="D367">
        <v>7</v>
      </c>
      <c r="E367">
        <v>0</v>
      </c>
      <c r="F367">
        <v>10.2282578901692</v>
      </c>
      <c r="H367">
        <f t="shared" si="13"/>
        <v>10.2282578901692</v>
      </c>
    </row>
    <row r="368" spans="1:9" x14ac:dyDescent="0.3">
      <c r="A368" t="s">
        <v>17</v>
      </c>
      <c r="B368">
        <v>3</v>
      </c>
      <c r="C368">
        <v>3</v>
      </c>
      <c r="D368">
        <v>8</v>
      </c>
      <c r="E368">
        <v>0</v>
      </c>
      <c r="F368">
        <v>14.708913472485699</v>
      </c>
      <c r="G368">
        <v>3.8804385628424098</v>
      </c>
      <c r="H368">
        <f t="shared" si="13"/>
        <v>10.82847490964329</v>
      </c>
    </row>
    <row r="369" spans="1:9" x14ac:dyDescent="0.3">
      <c r="A369" t="s">
        <v>17</v>
      </c>
      <c r="B369">
        <v>3</v>
      </c>
      <c r="C369">
        <v>3</v>
      </c>
      <c r="D369">
        <v>9</v>
      </c>
      <c r="E369">
        <v>0</v>
      </c>
      <c r="F369">
        <v>10.132689403455499</v>
      </c>
      <c r="H369">
        <f t="shared" si="13"/>
        <v>10.132689403455499</v>
      </c>
    </row>
    <row r="370" spans="1:9" x14ac:dyDescent="0.3">
      <c r="A370" t="s">
        <v>17</v>
      </c>
      <c r="B370">
        <v>3</v>
      </c>
      <c r="C370">
        <v>3</v>
      </c>
      <c r="D370">
        <v>10</v>
      </c>
      <c r="E370">
        <v>0</v>
      </c>
      <c r="F370">
        <v>11.708853101530099</v>
      </c>
      <c r="H370">
        <f t="shared" si="13"/>
        <v>11.708853101530099</v>
      </c>
    </row>
    <row r="371" spans="1:9" x14ac:dyDescent="0.3">
      <c r="A371" t="s">
        <v>17</v>
      </c>
      <c r="B371">
        <v>3</v>
      </c>
      <c r="C371">
        <v>3</v>
      </c>
      <c r="D371">
        <v>11</v>
      </c>
      <c r="E371">
        <v>0</v>
      </c>
      <c r="F371">
        <v>10.3681035968218</v>
      </c>
      <c r="H371">
        <f t="shared" si="13"/>
        <v>10.3681035968218</v>
      </c>
    </row>
    <row r="372" spans="1:9" x14ac:dyDescent="0.3">
      <c r="A372" t="s">
        <v>17</v>
      </c>
      <c r="B372">
        <v>3</v>
      </c>
      <c r="C372">
        <v>3</v>
      </c>
      <c r="F372" s="1">
        <f>AVERAGE(F361:F371)</f>
        <v>12.734431473763111</v>
      </c>
      <c r="H372" s="1">
        <f>AVERAGE(H361:H371)</f>
        <v>12.216323019665799</v>
      </c>
      <c r="I372">
        <f>H372/F372</f>
        <v>0.95931436317633989</v>
      </c>
    </row>
    <row r="373" spans="1:9" x14ac:dyDescent="0.3">
      <c r="A373" t="s">
        <v>17</v>
      </c>
      <c r="B373">
        <v>3</v>
      </c>
      <c r="C373">
        <v>3</v>
      </c>
      <c r="D373">
        <v>1</v>
      </c>
      <c r="E373">
        <v>0.01</v>
      </c>
      <c r="F373">
        <v>13.6893980053497</v>
      </c>
      <c r="H373">
        <f>F373-G373</f>
        <v>13.6893980053497</v>
      </c>
    </row>
    <row r="374" spans="1:9" x14ac:dyDescent="0.3">
      <c r="A374" t="s">
        <v>17</v>
      </c>
      <c r="B374">
        <v>3</v>
      </c>
      <c r="C374">
        <v>3</v>
      </c>
      <c r="D374">
        <v>2</v>
      </c>
      <c r="E374">
        <v>0.01</v>
      </c>
      <c r="F374">
        <v>13.9491617708573</v>
      </c>
      <c r="H374">
        <f t="shared" ref="H374:H383" si="14">F374-G374</f>
        <v>13.9491617708573</v>
      </c>
    </row>
    <row r="375" spans="1:9" x14ac:dyDescent="0.3">
      <c r="A375" t="s">
        <v>17</v>
      </c>
      <c r="B375">
        <v>3</v>
      </c>
      <c r="C375">
        <v>3</v>
      </c>
      <c r="D375">
        <v>3</v>
      </c>
      <c r="E375">
        <v>0.01</v>
      </c>
      <c r="F375">
        <v>16.550130454440701</v>
      </c>
      <c r="H375">
        <f t="shared" si="14"/>
        <v>16.550130454440701</v>
      </c>
    </row>
    <row r="376" spans="1:9" x14ac:dyDescent="0.3">
      <c r="A376" t="s">
        <v>17</v>
      </c>
      <c r="B376">
        <v>3</v>
      </c>
      <c r="C376">
        <v>3</v>
      </c>
      <c r="D376">
        <v>4</v>
      </c>
      <c r="E376">
        <v>0.01</v>
      </c>
      <c r="F376">
        <v>12.108514458734501</v>
      </c>
      <c r="G376">
        <v>2.8364157599867701</v>
      </c>
      <c r="H376">
        <f t="shared" si="14"/>
        <v>9.2720986987477296</v>
      </c>
    </row>
    <row r="377" spans="1:9" x14ac:dyDescent="0.3">
      <c r="A377" t="s">
        <v>17</v>
      </c>
      <c r="B377">
        <v>3</v>
      </c>
      <c r="C377">
        <v>3</v>
      </c>
      <c r="D377">
        <v>5</v>
      </c>
      <c r="E377">
        <v>0.01</v>
      </c>
      <c r="F377">
        <v>12.821478877964299</v>
      </c>
      <c r="G377">
        <v>3.58739909139558</v>
      </c>
      <c r="H377">
        <f t="shared" si="14"/>
        <v>9.234079786568719</v>
      </c>
    </row>
    <row r="378" spans="1:9" x14ac:dyDescent="0.3">
      <c r="A378" t="s">
        <v>17</v>
      </c>
      <c r="B378">
        <v>3</v>
      </c>
      <c r="C378">
        <v>3</v>
      </c>
      <c r="D378">
        <v>6</v>
      </c>
      <c r="E378">
        <v>0.01</v>
      </c>
      <c r="F378">
        <v>12.2269807162363</v>
      </c>
      <c r="H378">
        <f t="shared" si="14"/>
        <v>12.2269807162363</v>
      </c>
    </row>
    <row r="379" spans="1:9" x14ac:dyDescent="0.3">
      <c r="A379" t="s">
        <v>17</v>
      </c>
      <c r="B379">
        <v>3</v>
      </c>
      <c r="C379">
        <v>3</v>
      </c>
      <c r="D379">
        <v>7</v>
      </c>
      <c r="E379">
        <v>0.01</v>
      </c>
      <c r="F379">
        <v>10.4101393567163</v>
      </c>
      <c r="H379">
        <f t="shared" si="14"/>
        <v>10.4101393567163</v>
      </c>
    </row>
    <row r="380" spans="1:9" x14ac:dyDescent="0.3">
      <c r="A380" t="s">
        <v>17</v>
      </c>
      <c r="B380">
        <v>3</v>
      </c>
      <c r="C380">
        <v>3</v>
      </c>
      <c r="D380">
        <v>8</v>
      </c>
      <c r="E380">
        <v>0.01</v>
      </c>
      <c r="F380">
        <v>13.5251429897992</v>
      </c>
      <c r="H380">
        <f t="shared" si="14"/>
        <v>13.5251429897992</v>
      </c>
    </row>
    <row r="381" spans="1:9" x14ac:dyDescent="0.3">
      <c r="A381" t="s">
        <v>17</v>
      </c>
      <c r="B381">
        <v>3</v>
      </c>
      <c r="C381">
        <v>3</v>
      </c>
      <c r="D381">
        <v>9</v>
      </c>
      <c r="E381">
        <v>0.01</v>
      </c>
      <c r="F381">
        <v>11.749319504527699</v>
      </c>
      <c r="H381">
        <f t="shared" si="14"/>
        <v>11.749319504527699</v>
      </c>
    </row>
    <row r="382" spans="1:9" x14ac:dyDescent="0.3">
      <c r="A382" t="s">
        <v>17</v>
      </c>
      <c r="B382">
        <v>3</v>
      </c>
      <c r="C382">
        <v>3</v>
      </c>
      <c r="D382">
        <v>10</v>
      </c>
      <c r="E382">
        <v>0.01</v>
      </c>
      <c r="F382">
        <v>11.7818586235331</v>
      </c>
      <c r="G382">
        <v>3.711290807339513</v>
      </c>
      <c r="H382">
        <f t="shared" si="14"/>
        <v>8.0705678161935879</v>
      </c>
    </row>
    <row r="383" spans="1:9" x14ac:dyDescent="0.3">
      <c r="A383" t="s">
        <v>17</v>
      </c>
      <c r="B383">
        <v>3</v>
      </c>
      <c r="C383">
        <v>3</v>
      </c>
      <c r="D383">
        <v>11</v>
      </c>
      <c r="E383">
        <v>0.01</v>
      </c>
      <c r="F383">
        <v>9.7605555263473693</v>
      </c>
      <c r="H383">
        <f t="shared" si="14"/>
        <v>9.7605555263473693</v>
      </c>
    </row>
    <row r="384" spans="1:9" x14ac:dyDescent="0.3">
      <c r="A384" t="s">
        <v>17</v>
      </c>
      <c r="B384">
        <v>3</v>
      </c>
      <c r="C384">
        <v>3</v>
      </c>
      <c r="F384" s="1">
        <f>AVERAGE(F373:F383)</f>
        <v>12.597516389500589</v>
      </c>
      <c r="H384" s="1">
        <f>AVERAGE(H373:H383)</f>
        <v>11.676143147798603</v>
      </c>
      <c r="I384">
        <f>H384/F384</f>
        <v>0.92686072292234489</v>
      </c>
    </row>
    <row r="385" spans="1:9" x14ac:dyDescent="0.3">
      <c r="A385" t="s">
        <v>17</v>
      </c>
      <c r="B385">
        <v>3</v>
      </c>
      <c r="C385">
        <v>3</v>
      </c>
      <c r="D385">
        <v>1</v>
      </c>
      <c r="E385">
        <v>3.1600000000000003E-2</v>
      </c>
      <c r="F385">
        <v>13.678757730432901</v>
      </c>
      <c r="G385">
        <v>6.4999708331859001</v>
      </c>
      <c r="H385">
        <f>F385-G385</f>
        <v>7.1787868972470008</v>
      </c>
    </row>
    <row r="386" spans="1:9" x14ac:dyDescent="0.3">
      <c r="A386" t="s">
        <v>17</v>
      </c>
      <c r="B386">
        <v>3</v>
      </c>
      <c r="C386">
        <v>3</v>
      </c>
      <c r="D386">
        <v>2</v>
      </c>
      <c r="E386">
        <v>3.1600000000000003E-2</v>
      </c>
      <c r="F386">
        <v>9.9524998223918608</v>
      </c>
      <c r="G386">
        <v>5.9731709053964801</v>
      </c>
      <c r="H386">
        <f t="shared" ref="H386:H395" si="15">F386-G386</f>
        <v>3.9793289169953807</v>
      </c>
    </row>
    <row r="387" spans="1:9" x14ac:dyDescent="0.3">
      <c r="A387" t="s">
        <v>17</v>
      </c>
      <c r="B387">
        <v>3</v>
      </c>
      <c r="C387">
        <v>3</v>
      </c>
      <c r="D387">
        <v>3</v>
      </c>
      <c r="E387">
        <v>3.1600000000000003E-2</v>
      </c>
      <c r="F387">
        <v>13.9142425753179</v>
      </c>
      <c r="G387">
        <v>7.2060129637291306</v>
      </c>
      <c r="H387">
        <f t="shared" si="15"/>
        <v>6.7082296115887692</v>
      </c>
    </row>
    <row r="388" spans="1:9" x14ac:dyDescent="0.3">
      <c r="A388" t="s">
        <v>17</v>
      </c>
      <c r="B388">
        <v>3</v>
      </c>
      <c r="C388">
        <v>3</v>
      </c>
      <c r="D388">
        <v>4</v>
      </c>
      <c r="E388">
        <v>3.1600000000000003E-2</v>
      </c>
      <c r="F388">
        <v>9.9524998223918608</v>
      </c>
      <c r="H388">
        <f t="shared" si="15"/>
        <v>9.9524998223918608</v>
      </c>
    </row>
    <row r="389" spans="1:9" x14ac:dyDescent="0.3">
      <c r="A389" t="s">
        <v>17</v>
      </c>
      <c r="B389">
        <v>3</v>
      </c>
      <c r="C389">
        <v>3</v>
      </c>
      <c r="D389">
        <v>5</v>
      </c>
      <c r="E389">
        <v>3.1600000000000003E-2</v>
      </c>
      <c r="F389">
        <v>12.334021449598399</v>
      </c>
      <c r="H389">
        <f t="shared" si="15"/>
        <v>12.334021449598399</v>
      </c>
    </row>
    <row r="390" spans="1:9" x14ac:dyDescent="0.3">
      <c r="A390" t="s">
        <v>17</v>
      </c>
      <c r="B390">
        <v>3</v>
      </c>
      <c r="C390">
        <v>3</v>
      </c>
      <c r="D390">
        <v>6</v>
      </c>
      <c r="E390">
        <v>3.1600000000000003E-2</v>
      </c>
      <c r="F390">
        <v>11.8356349402054</v>
      </c>
      <c r="G390">
        <v>6.3899424671003304</v>
      </c>
      <c r="H390">
        <f t="shared" si="15"/>
        <v>5.44569247310507</v>
      </c>
    </row>
    <row r="391" spans="1:9" x14ac:dyDescent="0.3">
      <c r="A391" t="s">
        <v>17</v>
      </c>
      <c r="B391">
        <v>3</v>
      </c>
      <c r="C391">
        <v>3</v>
      </c>
      <c r="D391">
        <v>7</v>
      </c>
      <c r="E391">
        <v>3.1600000000000003E-2</v>
      </c>
      <c r="F391">
        <v>13.309280162914201</v>
      </c>
      <c r="G391">
        <v>8.2538666041646298</v>
      </c>
      <c r="H391">
        <f t="shared" si="15"/>
        <v>5.0554135587495708</v>
      </c>
    </row>
    <row r="392" spans="1:9" x14ac:dyDescent="0.3">
      <c r="A392" t="s">
        <v>17</v>
      </c>
      <c r="B392">
        <v>3</v>
      </c>
      <c r="C392">
        <v>3</v>
      </c>
      <c r="D392">
        <v>8</v>
      </c>
      <c r="E392">
        <v>3.1600000000000003E-2</v>
      </c>
      <c r="F392">
        <v>10.105737963630199</v>
      </c>
      <c r="H392">
        <f t="shared" si="15"/>
        <v>10.105737963630199</v>
      </c>
    </row>
    <row r="393" spans="1:9" x14ac:dyDescent="0.3">
      <c r="A393" t="s">
        <v>17</v>
      </c>
      <c r="B393">
        <v>3</v>
      </c>
      <c r="C393">
        <v>3</v>
      </c>
      <c r="D393">
        <v>9</v>
      </c>
      <c r="E393">
        <v>3.1600000000000003E-2</v>
      </c>
      <c r="F393">
        <v>13.5150568141293</v>
      </c>
      <c r="G393">
        <v>3.6459370478805102</v>
      </c>
      <c r="H393">
        <f t="shared" si="15"/>
        <v>9.8691197662487902</v>
      </c>
    </row>
    <row r="394" spans="1:9" x14ac:dyDescent="0.3">
      <c r="A394" t="s">
        <v>17</v>
      </c>
      <c r="B394">
        <v>3</v>
      </c>
      <c r="C394">
        <v>3</v>
      </c>
      <c r="D394">
        <v>10</v>
      </c>
      <c r="E394">
        <v>3.1600000000000003E-2</v>
      </c>
      <c r="F394">
        <v>9.9735684045757402</v>
      </c>
      <c r="H394">
        <f t="shared" si="15"/>
        <v>9.9735684045757402</v>
      </c>
    </row>
    <row r="395" spans="1:9" x14ac:dyDescent="0.3">
      <c r="A395" t="s">
        <v>17</v>
      </c>
      <c r="B395">
        <v>3</v>
      </c>
      <c r="C395">
        <v>3</v>
      </c>
      <c r="D395">
        <v>11</v>
      </c>
      <c r="E395">
        <v>3.1600000000000003E-2</v>
      </c>
      <c r="F395">
        <v>11.6181413689509</v>
      </c>
      <c r="H395">
        <f t="shared" si="15"/>
        <v>11.6181413689509</v>
      </c>
    </row>
    <row r="396" spans="1:9" x14ac:dyDescent="0.3">
      <c r="A396" t="s">
        <v>17</v>
      </c>
      <c r="B396">
        <v>3</v>
      </c>
      <c r="C396">
        <v>3</v>
      </c>
      <c r="F396" s="1">
        <f>AVERAGE(F385:F395)</f>
        <v>11.835403732230787</v>
      </c>
      <c r="H396" s="1">
        <f>AVERAGE(H385:H395)</f>
        <v>8.3836854757346977</v>
      </c>
      <c r="I396">
        <f>H396/F396</f>
        <v>0.70835652635184798</v>
      </c>
    </row>
    <row r="397" spans="1:9" x14ac:dyDescent="0.3">
      <c r="A397" t="s">
        <v>17</v>
      </c>
      <c r="B397">
        <v>3</v>
      </c>
      <c r="C397">
        <v>3</v>
      </c>
      <c r="D397">
        <v>1</v>
      </c>
      <c r="E397">
        <v>0.1</v>
      </c>
      <c r="F397">
        <v>13.7226876449903</v>
      </c>
      <c r="G397">
        <v>12.811489868755</v>
      </c>
      <c r="H397">
        <f>F397-G397</f>
        <v>0.91119777623529963</v>
      </c>
    </row>
    <row r="398" spans="1:9" x14ac:dyDescent="0.3">
      <c r="A398" t="s">
        <v>17</v>
      </c>
      <c r="B398">
        <v>3</v>
      </c>
      <c r="C398">
        <v>3</v>
      </c>
      <c r="D398">
        <v>2</v>
      </c>
      <c r="E398">
        <v>0.1</v>
      </c>
      <c r="F398">
        <v>11.882743049148401</v>
      </c>
      <c r="G398">
        <v>8.8188682467692594</v>
      </c>
      <c r="H398">
        <f t="shared" ref="H398:H407" si="16">F398-G398</f>
        <v>3.0638748023791411</v>
      </c>
    </row>
    <row r="399" spans="1:9" x14ac:dyDescent="0.3">
      <c r="A399" t="s">
        <v>17</v>
      </c>
      <c r="B399">
        <v>3</v>
      </c>
      <c r="C399">
        <v>3</v>
      </c>
      <c r="D399">
        <v>3</v>
      </c>
      <c r="E399">
        <v>0.1</v>
      </c>
      <c r="F399">
        <v>12.366778827692499</v>
      </c>
      <c r="G399">
        <v>9.2296127692805801</v>
      </c>
      <c r="H399">
        <f t="shared" si="16"/>
        <v>3.1371660584119194</v>
      </c>
    </row>
    <row r="400" spans="1:9" x14ac:dyDescent="0.3">
      <c r="A400" t="s">
        <v>17</v>
      </c>
      <c r="B400">
        <v>3</v>
      </c>
      <c r="C400">
        <v>3</v>
      </c>
      <c r="D400">
        <v>4</v>
      </c>
      <c r="E400">
        <v>0.1</v>
      </c>
      <c r="F400" t="s">
        <v>8</v>
      </c>
      <c r="H400" t="s">
        <v>8</v>
      </c>
    </row>
    <row r="401" spans="1:9" x14ac:dyDescent="0.3">
      <c r="A401" t="s">
        <v>17</v>
      </c>
      <c r="B401">
        <v>3</v>
      </c>
      <c r="C401">
        <v>3</v>
      </c>
      <c r="D401">
        <v>5</v>
      </c>
      <c r="E401">
        <v>0.1</v>
      </c>
      <c r="F401">
        <v>12.2210251007787</v>
      </c>
      <c r="G401">
        <v>9.5465017826157901</v>
      </c>
      <c r="H401">
        <f t="shared" si="16"/>
        <v>2.67452331816291</v>
      </c>
    </row>
    <row r="402" spans="1:9" x14ac:dyDescent="0.3">
      <c r="A402" t="s">
        <v>17</v>
      </c>
      <c r="B402">
        <v>3</v>
      </c>
      <c r="C402">
        <v>3</v>
      </c>
      <c r="D402">
        <v>6</v>
      </c>
      <c r="E402">
        <v>0.1</v>
      </c>
      <c r="F402">
        <v>12.703941372527</v>
      </c>
      <c r="G402">
        <v>7.0793915296216499</v>
      </c>
      <c r="H402">
        <f t="shared" si="16"/>
        <v>5.62454984290535</v>
      </c>
    </row>
    <row r="403" spans="1:9" x14ac:dyDescent="0.3">
      <c r="A403" t="s">
        <v>17</v>
      </c>
      <c r="B403">
        <v>3</v>
      </c>
      <c r="C403">
        <v>3</v>
      </c>
      <c r="D403">
        <v>7</v>
      </c>
      <c r="E403">
        <v>0.1</v>
      </c>
      <c r="F403">
        <v>10.273058568225499</v>
      </c>
      <c r="G403">
        <v>7.49654384564825</v>
      </c>
      <c r="H403">
        <f t="shared" si="16"/>
        <v>2.7765147225772493</v>
      </c>
    </row>
    <row r="404" spans="1:9" x14ac:dyDescent="0.3">
      <c r="A404" t="s">
        <v>17</v>
      </c>
      <c r="B404">
        <v>3</v>
      </c>
      <c r="C404">
        <v>3</v>
      </c>
      <c r="D404">
        <v>8</v>
      </c>
      <c r="E404">
        <v>0.1</v>
      </c>
      <c r="F404">
        <v>14.158704859064599</v>
      </c>
      <c r="G404">
        <v>11.97754655034802</v>
      </c>
      <c r="H404">
        <f t="shared" si="16"/>
        <v>2.1811583087165793</v>
      </c>
    </row>
    <row r="405" spans="1:9" x14ac:dyDescent="0.3">
      <c r="A405" t="s">
        <v>17</v>
      </c>
      <c r="B405">
        <v>3</v>
      </c>
      <c r="C405">
        <v>3</v>
      </c>
      <c r="D405">
        <v>9</v>
      </c>
      <c r="E405">
        <v>0.1</v>
      </c>
      <c r="F405">
        <v>11.2132841025066</v>
      </c>
      <c r="G405">
        <v>7.6803384426455699</v>
      </c>
      <c r="H405">
        <f t="shared" si="16"/>
        <v>3.5329456598610305</v>
      </c>
    </row>
    <row r="406" spans="1:9" x14ac:dyDescent="0.3">
      <c r="A406" t="s">
        <v>17</v>
      </c>
      <c r="B406">
        <v>3</v>
      </c>
      <c r="C406">
        <v>3</v>
      </c>
      <c r="D406">
        <v>10</v>
      </c>
      <c r="E406">
        <v>0.1</v>
      </c>
      <c r="F406">
        <v>14.5881554723367</v>
      </c>
      <c r="G406">
        <v>10.70206946721021</v>
      </c>
      <c r="H406">
        <f t="shared" si="16"/>
        <v>3.8860860051264901</v>
      </c>
    </row>
    <row r="407" spans="1:9" x14ac:dyDescent="0.3">
      <c r="A407" t="s">
        <v>17</v>
      </c>
      <c r="B407">
        <v>3</v>
      </c>
      <c r="C407">
        <v>3</v>
      </c>
      <c r="D407">
        <v>11</v>
      </c>
      <c r="E407">
        <v>0.1</v>
      </c>
      <c r="F407">
        <v>12.2597219331027</v>
      </c>
      <c r="G407">
        <v>3.1096647880095363</v>
      </c>
      <c r="H407">
        <f t="shared" si="16"/>
        <v>9.1500571450931645</v>
      </c>
    </row>
    <row r="408" spans="1:9" x14ac:dyDescent="0.3">
      <c r="A408" t="s">
        <v>17</v>
      </c>
      <c r="B408">
        <v>3</v>
      </c>
      <c r="C408">
        <v>3</v>
      </c>
      <c r="F408" s="1">
        <f>AVERAGE(F397:F407)</f>
        <v>12.5390100930373</v>
      </c>
      <c r="H408" s="1">
        <f>AVERAGE(H397:H407)</f>
        <v>3.693807363946914</v>
      </c>
      <c r="I408">
        <f>H408/F408</f>
        <v>0.2945852452896599</v>
      </c>
    </row>
    <row r="409" spans="1:9" x14ac:dyDescent="0.3">
      <c r="A409" t="s">
        <v>17</v>
      </c>
      <c r="B409">
        <v>3</v>
      </c>
      <c r="C409">
        <v>3</v>
      </c>
      <c r="D409">
        <v>1</v>
      </c>
      <c r="E409">
        <v>0.316</v>
      </c>
      <c r="F409">
        <v>14.1579844481909</v>
      </c>
      <c r="G409">
        <v>13.301236472502</v>
      </c>
      <c r="H409">
        <f>F409-G409</f>
        <v>0.85674797568890071</v>
      </c>
    </row>
    <row r="410" spans="1:9" x14ac:dyDescent="0.3">
      <c r="A410" t="s">
        <v>17</v>
      </c>
      <c r="B410">
        <v>3</v>
      </c>
      <c r="C410">
        <v>3</v>
      </c>
      <c r="D410">
        <v>2</v>
      </c>
      <c r="E410">
        <v>0.316</v>
      </c>
      <c r="F410">
        <v>9.2721128201735699</v>
      </c>
      <c r="G410">
        <v>8.4162261596866106</v>
      </c>
      <c r="H410">
        <f t="shared" ref="H410:H419" si="17">F410-G410</f>
        <v>0.85588666048695927</v>
      </c>
    </row>
    <row r="411" spans="1:9" x14ac:dyDescent="0.3">
      <c r="A411" t="s">
        <v>17</v>
      </c>
      <c r="B411">
        <v>3</v>
      </c>
      <c r="C411">
        <v>3</v>
      </c>
      <c r="D411">
        <v>3</v>
      </c>
      <c r="E411">
        <v>0.316</v>
      </c>
      <c r="F411">
        <v>13.3097142101663</v>
      </c>
      <c r="G411">
        <v>13.2119228686459</v>
      </c>
      <c r="H411">
        <f t="shared" si="17"/>
        <v>9.7791341520400366E-2</v>
      </c>
    </row>
    <row r="412" spans="1:9" x14ac:dyDescent="0.3">
      <c r="A412" t="s">
        <v>17</v>
      </c>
      <c r="B412">
        <v>3</v>
      </c>
      <c r="C412">
        <v>3</v>
      </c>
      <c r="D412">
        <v>4</v>
      </c>
      <c r="E412">
        <v>0.316</v>
      </c>
      <c r="F412" t="s">
        <v>8</v>
      </c>
      <c r="H412" t="s">
        <v>8</v>
      </c>
    </row>
    <row r="413" spans="1:9" x14ac:dyDescent="0.3">
      <c r="A413" t="s">
        <v>17</v>
      </c>
      <c r="B413">
        <v>3</v>
      </c>
      <c r="C413">
        <v>3</v>
      </c>
      <c r="D413">
        <v>5</v>
      </c>
      <c r="E413">
        <v>0.316</v>
      </c>
      <c r="F413">
        <v>9.76732954414895</v>
      </c>
      <c r="G413">
        <v>9.1176736599912207</v>
      </c>
      <c r="H413">
        <f t="shared" si="17"/>
        <v>0.64965588415772935</v>
      </c>
    </row>
    <row r="414" spans="1:9" x14ac:dyDescent="0.3">
      <c r="A414" t="s">
        <v>17</v>
      </c>
      <c r="B414">
        <v>3</v>
      </c>
      <c r="C414">
        <v>3</v>
      </c>
      <c r="D414">
        <v>6</v>
      </c>
      <c r="E414">
        <v>0.316</v>
      </c>
      <c r="F414">
        <v>9.5640560727199002</v>
      </c>
      <c r="G414">
        <v>8.5827969308229193</v>
      </c>
      <c r="H414">
        <f t="shared" si="17"/>
        <v>0.98125914189698094</v>
      </c>
    </row>
    <row r="415" spans="1:9" x14ac:dyDescent="0.3">
      <c r="A415" t="s">
        <v>17</v>
      </c>
      <c r="B415">
        <v>3</v>
      </c>
      <c r="C415">
        <v>3</v>
      </c>
      <c r="D415">
        <v>7</v>
      </c>
      <c r="E415">
        <v>0.316</v>
      </c>
      <c r="F415">
        <v>12.2480955832219</v>
      </c>
      <c r="G415">
        <v>9.06750668215766</v>
      </c>
      <c r="H415">
        <f t="shared" si="17"/>
        <v>3.1805889010642403</v>
      </c>
    </row>
    <row r="416" spans="1:9" x14ac:dyDescent="0.3">
      <c r="A416" t="s">
        <v>17</v>
      </c>
      <c r="B416">
        <v>3</v>
      </c>
      <c r="C416">
        <v>3</v>
      </c>
      <c r="D416">
        <v>8</v>
      </c>
      <c r="E416">
        <v>0.316</v>
      </c>
      <c r="F416">
        <v>14.170896685413</v>
      </c>
      <c r="G416">
        <v>10.460136566048879</v>
      </c>
      <c r="H416">
        <f t="shared" si="17"/>
        <v>3.7107601193641209</v>
      </c>
    </row>
    <row r="417" spans="1:9" x14ac:dyDescent="0.3">
      <c r="A417" t="s">
        <v>17</v>
      </c>
      <c r="B417">
        <v>3</v>
      </c>
      <c r="C417">
        <v>3</v>
      </c>
      <c r="D417">
        <v>9</v>
      </c>
      <c r="E417">
        <v>0.316</v>
      </c>
      <c r="F417">
        <v>11.879637527846</v>
      </c>
      <c r="G417">
        <v>10.455673039558921</v>
      </c>
      <c r="H417">
        <f t="shared" si="17"/>
        <v>1.4239644882870799</v>
      </c>
    </row>
    <row r="418" spans="1:9" x14ac:dyDescent="0.3">
      <c r="A418" t="s">
        <v>17</v>
      </c>
      <c r="B418">
        <v>3</v>
      </c>
      <c r="C418">
        <v>3</v>
      </c>
      <c r="D418">
        <v>10</v>
      </c>
      <c r="E418">
        <v>0.316</v>
      </c>
      <c r="F418">
        <v>12.9255621362759</v>
      </c>
      <c r="G418">
        <v>10.9364520075166</v>
      </c>
      <c r="H418">
        <f t="shared" si="17"/>
        <v>1.9891101287593003</v>
      </c>
    </row>
    <row r="419" spans="1:9" x14ac:dyDescent="0.3">
      <c r="A419" t="s">
        <v>17</v>
      </c>
      <c r="B419">
        <v>3</v>
      </c>
      <c r="C419">
        <v>3</v>
      </c>
      <c r="D419">
        <v>11</v>
      </c>
      <c r="E419">
        <v>0.316</v>
      </c>
      <c r="F419">
        <v>12.120580888312899</v>
      </c>
      <c r="G419">
        <v>10.6838990581962</v>
      </c>
      <c r="H419">
        <f t="shared" si="17"/>
        <v>1.436681830116699</v>
      </c>
    </row>
    <row r="420" spans="1:9" x14ac:dyDescent="0.3">
      <c r="A420" t="s">
        <v>17</v>
      </c>
      <c r="B420">
        <v>3</v>
      </c>
      <c r="C420">
        <v>3</v>
      </c>
      <c r="F420" s="1">
        <f>AVERAGE(F409:F419)</f>
        <v>11.941596991646932</v>
      </c>
      <c r="H420" s="1">
        <f>AVERAGE(H409:H419)</f>
        <v>1.518244647134241</v>
      </c>
      <c r="I420">
        <f>H420/F420</f>
        <v>0.12713916306137638</v>
      </c>
    </row>
    <row r="421" spans="1:9" x14ac:dyDescent="0.3">
      <c r="A421" t="s">
        <v>17</v>
      </c>
      <c r="B421">
        <v>3</v>
      </c>
      <c r="C421">
        <v>3</v>
      </c>
      <c r="D421">
        <v>1</v>
      </c>
      <c r="E421">
        <v>1</v>
      </c>
      <c r="F421">
        <v>12.321493675097299</v>
      </c>
      <c r="G421">
        <v>11.7836474274123</v>
      </c>
      <c r="H421">
        <f>F421-G421</f>
        <v>0.53784624768499967</v>
      </c>
    </row>
    <row r="422" spans="1:9" x14ac:dyDescent="0.3">
      <c r="A422" t="s">
        <v>17</v>
      </c>
      <c r="B422">
        <v>3</v>
      </c>
      <c r="C422">
        <v>3</v>
      </c>
      <c r="D422">
        <v>2</v>
      </c>
      <c r="E422">
        <v>1</v>
      </c>
      <c r="F422">
        <v>9.7538796482131893</v>
      </c>
      <c r="G422">
        <v>9.6536918911129099</v>
      </c>
      <c r="H422">
        <f t="shared" ref="H422:H431" si="18">F422-G422</f>
        <v>0.10018775710027938</v>
      </c>
    </row>
    <row r="423" spans="1:9" x14ac:dyDescent="0.3">
      <c r="A423" t="s">
        <v>17</v>
      </c>
      <c r="B423">
        <v>3</v>
      </c>
      <c r="C423">
        <v>3</v>
      </c>
      <c r="D423">
        <v>3</v>
      </c>
      <c r="E423">
        <v>1</v>
      </c>
      <c r="F423">
        <v>9.9413585109940499</v>
      </c>
      <c r="G423">
        <v>9.6306661807539005</v>
      </c>
      <c r="H423">
        <f t="shared" si="18"/>
        <v>0.31069233024014942</v>
      </c>
    </row>
    <row r="424" spans="1:9" x14ac:dyDescent="0.3">
      <c r="A424" t="s">
        <v>17</v>
      </c>
      <c r="B424">
        <v>3</v>
      </c>
      <c r="C424">
        <v>3</v>
      </c>
      <c r="D424">
        <v>4</v>
      </c>
      <c r="E424">
        <v>1</v>
      </c>
      <c r="F424">
        <v>11.748712280812001</v>
      </c>
      <c r="G424">
        <v>10.7702592647726</v>
      </c>
      <c r="H424">
        <f t="shared" si="18"/>
        <v>0.97845301603940094</v>
      </c>
    </row>
    <row r="425" spans="1:9" x14ac:dyDescent="0.3">
      <c r="A425" t="s">
        <v>17</v>
      </c>
      <c r="B425">
        <v>3</v>
      </c>
      <c r="C425">
        <v>3</v>
      </c>
      <c r="D425">
        <v>5</v>
      </c>
      <c r="E425">
        <v>1</v>
      </c>
      <c r="F425">
        <v>11.3910233834306</v>
      </c>
      <c r="G425">
        <v>11.3144128500929</v>
      </c>
      <c r="H425">
        <f t="shared" si="18"/>
        <v>7.6610533337699849E-2</v>
      </c>
    </row>
    <row r="426" spans="1:9" x14ac:dyDescent="0.3">
      <c r="A426" t="s">
        <v>17</v>
      </c>
      <c r="B426">
        <v>3</v>
      </c>
      <c r="C426">
        <v>3</v>
      </c>
      <c r="D426">
        <v>6</v>
      </c>
      <c r="E426">
        <v>1</v>
      </c>
      <c r="F426">
        <v>12.4602574946032</v>
      </c>
      <c r="G426">
        <v>12.298510550736401</v>
      </c>
      <c r="H426">
        <f t="shared" si="18"/>
        <v>0.16174694386679889</v>
      </c>
    </row>
    <row r="427" spans="1:9" x14ac:dyDescent="0.3">
      <c r="A427" t="s">
        <v>17</v>
      </c>
      <c r="B427">
        <v>3</v>
      </c>
      <c r="C427">
        <v>3</v>
      </c>
      <c r="D427">
        <v>7</v>
      </c>
      <c r="E427">
        <v>1</v>
      </c>
      <c r="F427">
        <v>11.7961449981662</v>
      </c>
      <c r="G427">
        <v>11.362576630219699</v>
      </c>
      <c r="H427">
        <f t="shared" si="18"/>
        <v>0.433568367946501</v>
      </c>
    </row>
    <row r="428" spans="1:9" x14ac:dyDescent="0.3">
      <c r="A428" t="s">
        <v>17</v>
      </c>
      <c r="B428">
        <v>3</v>
      </c>
      <c r="C428">
        <v>3</v>
      </c>
      <c r="D428">
        <v>8</v>
      </c>
      <c r="E428">
        <v>1</v>
      </c>
      <c r="F428">
        <v>10.982343115358599</v>
      </c>
      <c r="G428">
        <v>9.1163734304063802</v>
      </c>
      <c r="H428">
        <f t="shared" si="18"/>
        <v>1.8659696849522192</v>
      </c>
    </row>
    <row r="429" spans="1:9" x14ac:dyDescent="0.3">
      <c r="A429" t="s">
        <v>17</v>
      </c>
      <c r="B429">
        <v>3</v>
      </c>
      <c r="C429">
        <v>3</v>
      </c>
      <c r="D429">
        <v>9</v>
      </c>
      <c r="E429">
        <v>1</v>
      </c>
      <c r="F429">
        <v>10.954750496493199</v>
      </c>
      <c r="G429">
        <v>9.8234931027659904</v>
      </c>
      <c r="H429">
        <f t="shared" si="18"/>
        <v>1.1312573937272088</v>
      </c>
    </row>
    <row r="430" spans="1:9" x14ac:dyDescent="0.3">
      <c r="A430" t="s">
        <v>17</v>
      </c>
      <c r="B430">
        <v>3</v>
      </c>
      <c r="C430">
        <v>3</v>
      </c>
      <c r="D430">
        <v>10</v>
      </c>
      <c r="E430">
        <v>1</v>
      </c>
      <c r="F430">
        <v>11.8725836678008</v>
      </c>
      <c r="G430">
        <v>11.5894247450848</v>
      </c>
      <c r="H430">
        <f t="shared" si="18"/>
        <v>0.28315892271599985</v>
      </c>
    </row>
    <row r="431" spans="1:9" x14ac:dyDescent="0.3">
      <c r="A431" t="s">
        <v>17</v>
      </c>
      <c r="B431">
        <v>3</v>
      </c>
      <c r="C431">
        <v>3</v>
      </c>
      <c r="D431">
        <v>11</v>
      </c>
      <c r="E431">
        <v>1</v>
      </c>
      <c r="F431">
        <v>12.260940778418099</v>
      </c>
      <c r="G431">
        <v>11</v>
      </c>
      <c r="H431">
        <f t="shared" si="18"/>
        <v>1.2609407784180995</v>
      </c>
    </row>
    <row r="432" spans="1:9" x14ac:dyDescent="0.3">
      <c r="A432" t="s">
        <v>17</v>
      </c>
      <c r="B432">
        <v>3</v>
      </c>
      <c r="C432">
        <v>3</v>
      </c>
      <c r="F432" s="1">
        <f>AVERAGE(F421:F431)</f>
        <v>11.407589822671568</v>
      </c>
      <c r="H432" s="1">
        <f>AVERAGE(H421:H431)</f>
        <v>0.64913017963903241</v>
      </c>
      <c r="I432">
        <f>H432/F432</f>
        <v>5.6903359055647675E-2</v>
      </c>
    </row>
    <row r="433" spans="1:9" x14ac:dyDescent="0.3">
      <c r="A433" t="s">
        <v>17</v>
      </c>
      <c r="B433">
        <v>5</v>
      </c>
      <c r="C433">
        <v>1</v>
      </c>
      <c r="D433">
        <v>1</v>
      </c>
      <c r="E433">
        <v>0</v>
      </c>
      <c r="F433">
        <v>68.807000000000002</v>
      </c>
      <c r="H433">
        <f>F433-G433</f>
        <v>68.807000000000002</v>
      </c>
    </row>
    <row r="434" spans="1:9" x14ac:dyDescent="0.3">
      <c r="A434" t="s">
        <v>17</v>
      </c>
      <c r="B434">
        <v>5</v>
      </c>
      <c r="C434">
        <v>1</v>
      </c>
      <c r="D434">
        <v>2</v>
      </c>
      <c r="E434">
        <v>0</v>
      </c>
      <c r="F434">
        <v>65.795000000000002</v>
      </c>
      <c r="H434">
        <f t="shared" ref="H434:H497" si="19">F434-G434</f>
        <v>65.795000000000002</v>
      </c>
    </row>
    <row r="435" spans="1:9" x14ac:dyDescent="0.3">
      <c r="A435" t="s">
        <v>17</v>
      </c>
      <c r="B435">
        <v>5</v>
      </c>
      <c r="C435">
        <v>1</v>
      </c>
      <c r="D435">
        <v>3</v>
      </c>
      <c r="E435">
        <v>0</v>
      </c>
      <c r="F435">
        <v>55.061999999999998</v>
      </c>
      <c r="H435">
        <f t="shared" si="19"/>
        <v>55.061999999999998</v>
      </c>
    </row>
    <row r="436" spans="1:9" x14ac:dyDescent="0.3">
      <c r="A436" t="s">
        <v>17</v>
      </c>
      <c r="B436">
        <v>5</v>
      </c>
      <c r="C436">
        <v>1</v>
      </c>
      <c r="D436">
        <v>4</v>
      </c>
      <c r="E436">
        <v>0</v>
      </c>
      <c r="F436">
        <v>61.643000000000001</v>
      </c>
      <c r="H436">
        <f t="shared" si="19"/>
        <v>61.643000000000001</v>
      </c>
    </row>
    <row r="437" spans="1:9" x14ac:dyDescent="0.3">
      <c r="A437" t="s">
        <v>17</v>
      </c>
      <c r="B437">
        <v>5</v>
      </c>
      <c r="C437">
        <v>1</v>
      </c>
      <c r="D437">
        <v>5</v>
      </c>
      <c r="E437">
        <v>0</v>
      </c>
      <c r="F437">
        <v>71.841999999999999</v>
      </c>
      <c r="H437">
        <f t="shared" si="19"/>
        <v>71.841999999999999</v>
      </c>
    </row>
    <row r="438" spans="1:9" x14ac:dyDescent="0.3">
      <c r="A438" t="s">
        <v>17</v>
      </c>
      <c r="B438">
        <v>5</v>
      </c>
      <c r="C438">
        <v>1</v>
      </c>
      <c r="D438">
        <v>6</v>
      </c>
      <c r="E438">
        <v>0</v>
      </c>
      <c r="F438">
        <v>60.393999999999998</v>
      </c>
      <c r="H438">
        <f t="shared" si="19"/>
        <v>60.393999999999998</v>
      </c>
    </row>
    <row r="439" spans="1:9" x14ac:dyDescent="0.3">
      <c r="A439" t="s">
        <v>17</v>
      </c>
      <c r="B439">
        <v>5</v>
      </c>
      <c r="C439">
        <v>1</v>
      </c>
      <c r="D439">
        <v>7</v>
      </c>
      <c r="E439">
        <v>0</v>
      </c>
      <c r="F439">
        <v>71.515000000000001</v>
      </c>
      <c r="H439">
        <f t="shared" si="19"/>
        <v>71.515000000000001</v>
      </c>
    </row>
    <row r="440" spans="1:9" x14ac:dyDescent="0.3">
      <c r="A440" t="s">
        <v>17</v>
      </c>
      <c r="B440">
        <v>5</v>
      </c>
      <c r="C440">
        <v>1</v>
      </c>
      <c r="D440">
        <v>8</v>
      </c>
      <c r="E440">
        <v>0</v>
      </c>
      <c r="F440">
        <v>59.262</v>
      </c>
      <c r="H440">
        <f t="shared" si="19"/>
        <v>59.262</v>
      </c>
    </row>
    <row r="441" spans="1:9" x14ac:dyDescent="0.3">
      <c r="A441" t="s">
        <v>17</v>
      </c>
      <c r="B441">
        <v>5</v>
      </c>
      <c r="C441">
        <v>1</v>
      </c>
      <c r="D441">
        <v>9</v>
      </c>
      <c r="E441">
        <v>0</v>
      </c>
      <c r="F441">
        <v>57.582999999999998</v>
      </c>
      <c r="H441">
        <f t="shared" si="19"/>
        <v>57.582999999999998</v>
      </c>
    </row>
    <row r="442" spans="1:9" x14ac:dyDescent="0.3">
      <c r="A442" t="s">
        <v>17</v>
      </c>
      <c r="B442">
        <v>5</v>
      </c>
      <c r="C442">
        <v>1</v>
      </c>
      <c r="D442">
        <v>10</v>
      </c>
      <c r="E442">
        <v>0</v>
      </c>
      <c r="F442">
        <v>68.266999999999996</v>
      </c>
      <c r="H442">
        <f t="shared" si="19"/>
        <v>68.266999999999996</v>
      </c>
    </row>
    <row r="443" spans="1:9" x14ac:dyDescent="0.3">
      <c r="A443" t="s">
        <v>17</v>
      </c>
      <c r="B443">
        <v>5</v>
      </c>
      <c r="C443">
        <v>1</v>
      </c>
      <c r="D443">
        <v>11</v>
      </c>
      <c r="E443">
        <v>0</v>
      </c>
      <c r="F443">
        <v>64.375</v>
      </c>
      <c r="H443">
        <f t="shared" si="19"/>
        <v>64.375</v>
      </c>
    </row>
    <row r="444" spans="1:9" x14ac:dyDescent="0.3">
      <c r="A444" t="s">
        <v>17</v>
      </c>
      <c r="B444">
        <v>5</v>
      </c>
      <c r="C444">
        <v>1</v>
      </c>
      <c r="F444" s="1">
        <f>AVERAGE(F433:F443)</f>
        <v>64.049545454545438</v>
      </c>
      <c r="H444" s="1">
        <f t="shared" si="19"/>
        <v>64.049545454545438</v>
      </c>
      <c r="I444">
        <f>H444/F444</f>
        <v>1</v>
      </c>
    </row>
    <row r="445" spans="1:9" x14ac:dyDescent="0.3">
      <c r="A445" t="s">
        <v>17</v>
      </c>
      <c r="B445">
        <v>5</v>
      </c>
      <c r="C445">
        <v>1</v>
      </c>
      <c r="D445">
        <v>1</v>
      </c>
      <c r="E445">
        <v>1E-4</v>
      </c>
      <c r="F445" t="s">
        <v>8</v>
      </c>
      <c r="H445" t="s">
        <v>8</v>
      </c>
    </row>
    <row r="446" spans="1:9" x14ac:dyDescent="0.3">
      <c r="A446" t="s">
        <v>17</v>
      </c>
      <c r="B446">
        <v>5</v>
      </c>
      <c r="C446">
        <v>1</v>
      </c>
      <c r="D446">
        <v>2</v>
      </c>
      <c r="E446">
        <v>1E-4</v>
      </c>
      <c r="F446" t="s">
        <v>8</v>
      </c>
      <c r="H446" t="s">
        <v>8</v>
      </c>
    </row>
    <row r="447" spans="1:9" x14ac:dyDescent="0.3">
      <c r="A447" t="s">
        <v>17</v>
      </c>
      <c r="B447">
        <v>5</v>
      </c>
      <c r="C447">
        <v>1</v>
      </c>
      <c r="D447">
        <v>3</v>
      </c>
      <c r="E447">
        <v>1E-4</v>
      </c>
      <c r="F447">
        <v>66.756</v>
      </c>
      <c r="G447">
        <v>25.98449822687515</v>
      </c>
      <c r="H447">
        <f t="shared" si="19"/>
        <v>40.771501773124854</v>
      </c>
    </row>
    <row r="448" spans="1:9" x14ac:dyDescent="0.3">
      <c r="A448" t="s">
        <v>17</v>
      </c>
      <c r="B448">
        <v>5</v>
      </c>
      <c r="C448">
        <v>1</v>
      </c>
      <c r="D448">
        <v>4</v>
      </c>
      <c r="E448">
        <v>1E-4</v>
      </c>
      <c r="F448">
        <v>66.855999999999995</v>
      </c>
      <c r="H448">
        <f t="shared" si="19"/>
        <v>66.855999999999995</v>
      </c>
    </row>
    <row r="449" spans="1:9" x14ac:dyDescent="0.3">
      <c r="A449" t="s">
        <v>17</v>
      </c>
      <c r="B449">
        <v>5</v>
      </c>
      <c r="C449">
        <v>1</v>
      </c>
      <c r="D449">
        <v>5</v>
      </c>
      <c r="E449">
        <v>1E-4</v>
      </c>
      <c r="F449">
        <v>69.537000000000006</v>
      </c>
      <c r="H449">
        <f t="shared" si="19"/>
        <v>69.537000000000006</v>
      </c>
    </row>
    <row r="450" spans="1:9" x14ac:dyDescent="0.3">
      <c r="A450" t="s">
        <v>17</v>
      </c>
      <c r="B450">
        <v>5</v>
      </c>
      <c r="C450">
        <v>1</v>
      </c>
      <c r="D450">
        <v>6</v>
      </c>
      <c r="E450">
        <v>1E-4</v>
      </c>
      <c r="F450">
        <v>60.183</v>
      </c>
      <c r="H450">
        <f t="shared" si="19"/>
        <v>60.183</v>
      </c>
    </row>
    <row r="451" spans="1:9" x14ac:dyDescent="0.3">
      <c r="A451" t="s">
        <v>17</v>
      </c>
      <c r="B451">
        <v>5</v>
      </c>
      <c r="C451">
        <v>1</v>
      </c>
      <c r="D451">
        <v>7</v>
      </c>
      <c r="E451">
        <v>1E-4</v>
      </c>
      <c r="F451">
        <v>59.41</v>
      </c>
      <c r="H451">
        <f t="shared" si="19"/>
        <v>59.41</v>
      </c>
    </row>
    <row r="452" spans="1:9" x14ac:dyDescent="0.3">
      <c r="A452" t="s">
        <v>17</v>
      </c>
      <c r="B452">
        <v>5</v>
      </c>
      <c r="C452">
        <v>1</v>
      </c>
      <c r="D452">
        <v>8</v>
      </c>
      <c r="E452">
        <v>1E-4</v>
      </c>
      <c r="F452">
        <v>64.063000000000002</v>
      </c>
      <c r="H452">
        <f t="shared" si="19"/>
        <v>64.063000000000002</v>
      </c>
    </row>
    <row r="453" spans="1:9" x14ac:dyDescent="0.3">
      <c r="A453" t="s">
        <v>17</v>
      </c>
      <c r="B453">
        <v>5</v>
      </c>
      <c r="C453">
        <v>1</v>
      </c>
      <c r="D453">
        <v>9</v>
      </c>
      <c r="E453">
        <v>1E-4</v>
      </c>
      <c r="F453">
        <v>65.942999999999998</v>
      </c>
      <c r="H453">
        <f t="shared" si="19"/>
        <v>65.942999999999998</v>
      </c>
    </row>
    <row r="454" spans="1:9" x14ac:dyDescent="0.3">
      <c r="A454" t="s">
        <v>17</v>
      </c>
      <c r="B454">
        <v>5</v>
      </c>
      <c r="C454">
        <v>1</v>
      </c>
      <c r="D454">
        <v>10</v>
      </c>
      <c r="E454">
        <v>1E-4</v>
      </c>
      <c r="F454">
        <v>64.736999999999995</v>
      </c>
      <c r="H454">
        <f t="shared" si="19"/>
        <v>64.736999999999995</v>
      </c>
    </row>
    <row r="455" spans="1:9" x14ac:dyDescent="0.3">
      <c r="A455" t="s">
        <v>17</v>
      </c>
      <c r="B455">
        <v>5</v>
      </c>
      <c r="C455">
        <v>1</v>
      </c>
      <c r="D455">
        <v>11</v>
      </c>
      <c r="E455">
        <v>1E-4</v>
      </c>
      <c r="F455">
        <v>59.417000000000002</v>
      </c>
      <c r="H455">
        <f t="shared" si="19"/>
        <v>59.417000000000002</v>
      </c>
    </row>
    <row r="456" spans="1:9" x14ac:dyDescent="0.3">
      <c r="A456" t="s">
        <v>17</v>
      </c>
      <c r="B456">
        <v>5</v>
      </c>
      <c r="C456">
        <v>1</v>
      </c>
      <c r="F456" s="1">
        <f>AVERAGE(F445:F455)</f>
        <v>64.100222222222214</v>
      </c>
      <c r="H456" s="1">
        <f>AVERAGE(H447:H455)</f>
        <v>61.213055752569431</v>
      </c>
      <c r="I456">
        <f>H456/F456</f>
        <v>0.95495855755938608</v>
      </c>
    </row>
    <row r="457" spans="1:9" x14ac:dyDescent="0.3">
      <c r="A457" t="s">
        <v>17</v>
      </c>
      <c r="B457">
        <v>5</v>
      </c>
      <c r="C457">
        <v>1</v>
      </c>
      <c r="D457">
        <v>1</v>
      </c>
      <c r="E457">
        <v>1E-3</v>
      </c>
      <c r="F457">
        <v>65.269000000000005</v>
      </c>
      <c r="H457">
        <f t="shared" si="19"/>
        <v>65.269000000000005</v>
      </c>
    </row>
    <row r="458" spans="1:9" x14ac:dyDescent="0.3">
      <c r="A458" t="s">
        <v>17</v>
      </c>
      <c r="B458">
        <v>5</v>
      </c>
      <c r="C458">
        <v>1</v>
      </c>
      <c r="D458">
        <v>2</v>
      </c>
      <c r="E458">
        <v>1E-3</v>
      </c>
      <c r="F458">
        <v>69.656999999999996</v>
      </c>
      <c r="H458">
        <f t="shared" si="19"/>
        <v>69.656999999999996</v>
      </c>
    </row>
    <row r="459" spans="1:9" x14ac:dyDescent="0.3">
      <c r="A459" t="s">
        <v>17</v>
      </c>
      <c r="B459">
        <v>5</v>
      </c>
      <c r="C459">
        <v>1</v>
      </c>
      <c r="D459">
        <v>3</v>
      </c>
      <c r="E459">
        <v>1E-3</v>
      </c>
      <c r="F459">
        <v>63.72</v>
      </c>
      <c r="H459">
        <f t="shared" si="19"/>
        <v>63.72</v>
      </c>
    </row>
    <row r="460" spans="1:9" x14ac:dyDescent="0.3">
      <c r="A460" t="s">
        <v>17</v>
      </c>
      <c r="B460">
        <v>5</v>
      </c>
      <c r="C460">
        <v>1</v>
      </c>
      <c r="D460">
        <v>4</v>
      </c>
      <c r="E460">
        <v>1E-3</v>
      </c>
      <c r="F460">
        <v>63.856999999999999</v>
      </c>
      <c r="H460">
        <f t="shared" si="19"/>
        <v>63.856999999999999</v>
      </c>
    </row>
    <row r="461" spans="1:9" x14ac:dyDescent="0.3">
      <c r="A461" t="s">
        <v>17</v>
      </c>
      <c r="B461">
        <v>5</v>
      </c>
      <c r="C461">
        <v>1</v>
      </c>
      <c r="D461">
        <v>5</v>
      </c>
      <c r="E461">
        <v>1E-3</v>
      </c>
      <c r="F461">
        <v>63.601999999999997</v>
      </c>
      <c r="H461">
        <f t="shared" si="19"/>
        <v>63.601999999999997</v>
      </c>
    </row>
    <row r="462" spans="1:9" x14ac:dyDescent="0.3">
      <c r="A462" t="s">
        <v>17</v>
      </c>
      <c r="B462">
        <v>5</v>
      </c>
      <c r="C462">
        <v>1</v>
      </c>
      <c r="D462">
        <v>6</v>
      </c>
      <c r="E462">
        <v>1E-3</v>
      </c>
      <c r="F462">
        <v>65.817999999999998</v>
      </c>
      <c r="H462">
        <f t="shared" si="19"/>
        <v>65.817999999999998</v>
      </c>
    </row>
    <row r="463" spans="1:9" x14ac:dyDescent="0.3">
      <c r="A463" t="s">
        <v>17</v>
      </c>
      <c r="B463">
        <v>5</v>
      </c>
      <c r="C463">
        <v>1</v>
      </c>
      <c r="D463">
        <v>7</v>
      </c>
      <c r="E463">
        <v>1E-3</v>
      </c>
      <c r="F463">
        <v>62.404000000000003</v>
      </c>
      <c r="H463">
        <f t="shared" si="19"/>
        <v>62.404000000000003</v>
      </c>
    </row>
    <row r="464" spans="1:9" x14ac:dyDescent="0.3">
      <c r="A464" t="s">
        <v>17</v>
      </c>
      <c r="B464">
        <v>5</v>
      </c>
      <c r="C464">
        <v>1</v>
      </c>
      <c r="D464">
        <v>8</v>
      </c>
      <c r="E464">
        <v>1E-3</v>
      </c>
      <c r="F464">
        <v>66.423000000000002</v>
      </c>
      <c r="H464">
        <f t="shared" si="19"/>
        <v>66.423000000000002</v>
      </c>
    </row>
    <row r="465" spans="1:9" x14ac:dyDescent="0.3">
      <c r="A465" t="s">
        <v>17</v>
      </c>
      <c r="B465">
        <v>5</v>
      </c>
      <c r="C465">
        <v>1</v>
      </c>
      <c r="D465">
        <v>9</v>
      </c>
      <c r="E465">
        <v>1E-3</v>
      </c>
      <c r="F465">
        <v>67.989000000000004</v>
      </c>
      <c r="H465">
        <f t="shared" si="19"/>
        <v>67.989000000000004</v>
      </c>
    </row>
    <row r="466" spans="1:9" x14ac:dyDescent="0.3">
      <c r="A466" t="s">
        <v>17</v>
      </c>
      <c r="B466">
        <v>5</v>
      </c>
      <c r="C466">
        <v>1</v>
      </c>
      <c r="D466">
        <v>10</v>
      </c>
      <c r="E466">
        <v>1E-3</v>
      </c>
      <c r="F466">
        <v>66.590999999999994</v>
      </c>
      <c r="H466">
        <f t="shared" si="19"/>
        <v>66.590999999999994</v>
      </c>
    </row>
    <row r="467" spans="1:9" x14ac:dyDescent="0.3">
      <c r="A467" t="s">
        <v>17</v>
      </c>
      <c r="B467">
        <v>5</v>
      </c>
      <c r="C467">
        <v>1</v>
      </c>
      <c r="D467">
        <v>11</v>
      </c>
      <c r="E467">
        <v>1E-3</v>
      </c>
      <c r="F467" t="s">
        <v>8</v>
      </c>
      <c r="H467" t="s">
        <v>8</v>
      </c>
    </row>
    <row r="468" spans="1:9" x14ac:dyDescent="0.3">
      <c r="A468" t="s">
        <v>17</v>
      </c>
      <c r="B468">
        <v>5</v>
      </c>
      <c r="C468">
        <v>1</v>
      </c>
      <c r="F468" s="1">
        <f>AVERAGE(F457:F467)</f>
        <v>65.533000000000001</v>
      </c>
      <c r="H468" s="1">
        <f t="shared" si="19"/>
        <v>65.533000000000001</v>
      </c>
      <c r="I468">
        <f>H468/F468</f>
        <v>1</v>
      </c>
    </row>
    <row r="469" spans="1:9" x14ac:dyDescent="0.3">
      <c r="A469" t="s">
        <v>17</v>
      </c>
      <c r="B469">
        <v>5</v>
      </c>
      <c r="C469">
        <v>1</v>
      </c>
      <c r="D469">
        <v>1</v>
      </c>
      <c r="E469">
        <v>0.01</v>
      </c>
      <c r="F469" t="s">
        <v>8</v>
      </c>
      <c r="H469" t="s">
        <v>8</v>
      </c>
    </row>
    <row r="470" spans="1:9" x14ac:dyDescent="0.3">
      <c r="A470" t="s">
        <v>17</v>
      </c>
      <c r="B470">
        <v>5</v>
      </c>
      <c r="C470">
        <v>1</v>
      </c>
      <c r="D470">
        <v>2</v>
      </c>
      <c r="E470">
        <v>0.01</v>
      </c>
      <c r="F470">
        <v>69.287000000000006</v>
      </c>
      <c r="H470">
        <f t="shared" si="19"/>
        <v>69.287000000000006</v>
      </c>
    </row>
    <row r="471" spans="1:9" x14ac:dyDescent="0.3">
      <c r="A471" t="s">
        <v>17</v>
      </c>
      <c r="B471">
        <v>5</v>
      </c>
      <c r="C471">
        <v>1</v>
      </c>
      <c r="D471">
        <v>3</v>
      </c>
      <c r="E471">
        <v>0.01</v>
      </c>
      <c r="F471">
        <v>68.930000000000007</v>
      </c>
      <c r="H471">
        <f t="shared" si="19"/>
        <v>68.930000000000007</v>
      </c>
    </row>
    <row r="472" spans="1:9" x14ac:dyDescent="0.3">
      <c r="A472" t="s">
        <v>17</v>
      </c>
      <c r="B472">
        <v>5</v>
      </c>
      <c r="C472">
        <v>1</v>
      </c>
      <c r="D472">
        <v>4</v>
      </c>
      <c r="E472">
        <v>0.01</v>
      </c>
      <c r="F472">
        <v>64.132999999999996</v>
      </c>
      <c r="H472">
        <f t="shared" si="19"/>
        <v>64.132999999999996</v>
      </c>
    </row>
    <row r="473" spans="1:9" x14ac:dyDescent="0.3">
      <c r="A473" t="s">
        <v>17</v>
      </c>
      <c r="B473">
        <v>5</v>
      </c>
      <c r="C473">
        <v>1</v>
      </c>
      <c r="D473">
        <v>5</v>
      </c>
      <c r="E473">
        <v>0.01</v>
      </c>
      <c r="F473">
        <v>61.631</v>
      </c>
      <c r="H473">
        <f t="shared" si="19"/>
        <v>61.631</v>
      </c>
    </row>
    <row r="474" spans="1:9" x14ac:dyDescent="0.3">
      <c r="A474" t="s">
        <v>17</v>
      </c>
      <c r="B474">
        <v>5</v>
      </c>
      <c r="C474">
        <v>1</v>
      </c>
      <c r="D474">
        <v>6</v>
      </c>
      <c r="E474">
        <v>0.01</v>
      </c>
      <c r="F474">
        <v>74.072999999999993</v>
      </c>
      <c r="H474">
        <f t="shared" si="19"/>
        <v>74.072999999999993</v>
      </c>
    </row>
    <row r="475" spans="1:9" x14ac:dyDescent="0.3">
      <c r="A475" t="s">
        <v>17</v>
      </c>
      <c r="B475">
        <v>5</v>
      </c>
      <c r="C475">
        <v>1</v>
      </c>
      <c r="D475">
        <v>7</v>
      </c>
      <c r="E475">
        <v>0.01</v>
      </c>
      <c r="F475">
        <v>60.18</v>
      </c>
      <c r="H475">
        <f t="shared" si="19"/>
        <v>60.18</v>
      </c>
    </row>
    <row r="476" spans="1:9" x14ac:dyDescent="0.3">
      <c r="A476" t="s">
        <v>17</v>
      </c>
      <c r="B476">
        <v>5</v>
      </c>
      <c r="C476">
        <v>1</v>
      </c>
      <c r="D476">
        <v>8</v>
      </c>
      <c r="E476">
        <v>0.01</v>
      </c>
      <c r="F476">
        <v>61.578000000000003</v>
      </c>
      <c r="H476">
        <f t="shared" si="19"/>
        <v>61.578000000000003</v>
      </c>
    </row>
    <row r="477" spans="1:9" x14ac:dyDescent="0.3">
      <c r="A477" t="s">
        <v>17</v>
      </c>
      <c r="B477">
        <v>5</v>
      </c>
      <c r="C477">
        <v>1</v>
      </c>
      <c r="D477">
        <v>9</v>
      </c>
      <c r="E477">
        <v>0.01</v>
      </c>
      <c r="F477">
        <v>52.68</v>
      </c>
      <c r="H477">
        <f t="shared" si="19"/>
        <v>52.68</v>
      </c>
    </row>
    <row r="478" spans="1:9" x14ac:dyDescent="0.3">
      <c r="A478" t="s">
        <v>17</v>
      </c>
      <c r="B478">
        <v>5</v>
      </c>
      <c r="C478">
        <v>1</v>
      </c>
      <c r="D478">
        <v>10</v>
      </c>
      <c r="E478">
        <v>0.01</v>
      </c>
      <c r="F478">
        <v>58.564999999999998</v>
      </c>
      <c r="H478">
        <f t="shared" si="19"/>
        <v>58.564999999999998</v>
      </c>
    </row>
    <row r="479" spans="1:9" x14ac:dyDescent="0.3">
      <c r="A479" t="s">
        <v>17</v>
      </c>
      <c r="B479">
        <v>5</v>
      </c>
      <c r="C479">
        <v>1</v>
      </c>
      <c r="D479">
        <v>11</v>
      </c>
      <c r="E479">
        <v>0.01</v>
      </c>
      <c r="F479">
        <v>63.64</v>
      </c>
      <c r="H479">
        <f t="shared" si="19"/>
        <v>63.64</v>
      </c>
    </row>
    <row r="480" spans="1:9" x14ac:dyDescent="0.3">
      <c r="A480" t="s">
        <v>17</v>
      </c>
      <c r="B480">
        <v>5</v>
      </c>
      <c r="C480">
        <v>1</v>
      </c>
      <c r="F480" s="1">
        <f>AVERAGE(F469:F479)</f>
        <v>63.469700000000003</v>
      </c>
      <c r="H480" s="1">
        <f t="shared" si="19"/>
        <v>63.469700000000003</v>
      </c>
      <c r="I480">
        <f>H480/F480</f>
        <v>1</v>
      </c>
    </row>
    <row r="481" spans="1:9" x14ac:dyDescent="0.3">
      <c r="A481" t="s">
        <v>17</v>
      </c>
      <c r="B481">
        <v>5</v>
      </c>
      <c r="C481">
        <v>1</v>
      </c>
      <c r="D481">
        <v>1</v>
      </c>
      <c r="E481">
        <v>0.1</v>
      </c>
      <c r="F481">
        <v>59.338999999999999</v>
      </c>
      <c r="G481">
        <v>5.5496658010172801</v>
      </c>
      <c r="H481">
        <f t="shared" si="19"/>
        <v>53.789334198982715</v>
      </c>
    </row>
    <row r="482" spans="1:9" x14ac:dyDescent="0.3">
      <c r="A482" t="s">
        <v>17</v>
      </c>
      <c r="B482">
        <v>5</v>
      </c>
      <c r="C482">
        <v>1</v>
      </c>
      <c r="D482">
        <v>2</v>
      </c>
      <c r="E482">
        <v>0.1</v>
      </c>
      <c r="F482">
        <v>57.423999999999999</v>
      </c>
      <c r="G482">
        <v>15.15173278776866</v>
      </c>
      <c r="H482">
        <f t="shared" si="19"/>
        <v>42.272267212231341</v>
      </c>
    </row>
    <row r="483" spans="1:9" x14ac:dyDescent="0.3">
      <c r="A483" t="s">
        <v>17</v>
      </c>
      <c r="B483">
        <v>5</v>
      </c>
      <c r="C483">
        <v>1</v>
      </c>
      <c r="D483">
        <v>3</v>
      </c>
      <c r="E483">
        <v>0.1</v>
      </c>
      <c r="F483">
        <v>57.862000000000002</v>
      </c>
      <c r="G483">
        <v>29.072308389627779</v>
      </c>
      <c r="H483">
        <f t="shared" si="19"/>
        <v>28.789691610372223</v>
      </c>
    </row>
    <row r="484" spans="1:9" x14ac:dyDescent="0.3">
      <c r="A484" t="s">
        <v>17</v>
      </c>
      <c r="B484">
        <v>5</v>
      </c>
      <c r="C484">
        <v>1</v>
      </c>
      <c r="D484">
        <v>4</v>
      </c>
      <c r="E484">
        <v>0.1</v>
      </c>
      <c r="F484">
        <v>50.988</v>
      </c>
      <c r="G484">
        <v>25.281721995525999</v>
      </c>
      <c r="H484">
        <f t="shared" si="19"/>
        <v>25.706278004474001</v>
      </c>
    </row>
    <row r="485" spans="1:9" x14ac:dyDescent="0.3">
      <c r="A485" t="s">
        <v>17</v>
      </c>
      <c r="B485">
        <v>5</v>
      </c>
      <c r="C485">
        <v>1</v>
      </c>
      <c r="D485">
        <v>5</v>
      </c>
      <c r="E485">
        <v>0.1</v>
      </c>
      <c r="F485">
        <v>54.869</v>
      </c>
      <c r="G485">
        <v>25.045441908176528</v>
      </c>
      <c r="H485">
        <f t="shared" si="19"/>
        <v>29.823558091823472</v>
      </c>
    </row>
    <row r="486" spans="1:9" x14ac:dyDescent="0.3">
      <c r="A486" t="s">
        <v>17</v>
      </c>
      <c r="B486">
        <v>5</v>
      </c>
      <c r="C486">
        <v>1</v>
      </c>
      <c r="D486">
        <v>6</v>
      </c>
      <c r="E486">
        <v>0.1</v>
      </c>
      <c r="F486">
        <v>51.527000000000001</v>
      </c>
      <c r="G486">
        <v>34.241045718043026</v>
      </c>
      <c r="H486">
        <f t="shared" si="19"/>
        <v>17.285954281956975</v>
      </c>
    </row>
    <row r="487" spans="1:9" x14ac:dyDescent="0.3">
      <c r="A487" t="s">
        <v>17</v>
      </c>
      <c r="B487">
        <v>5</v>
      </c>
      <c r="C487">
        <v>1</v>
      </c>
      <c r="D487">
        <v>7</v>
      </c>
      <c r="E487">
        <v>0.1</v>
      </c>
      <c r="F487">
        <v>53.883000000000003</v>
      </c>
      <c r="G487">
        <v>11.91513268760721</v>
      </c>
      <c r="H487">
        <f t="shared" si="19"/>
        <v>41.967867312392791</v>
      </c>
    </row>
    <row r="488" spans="1:9" x14ac:dyDescent="0.3">
      <c r="A488" t="s">
        <v>17</v>
      </c>
      <c r="B488">
        <v>5</v>
      </c>
      <c r="C488">
        <v>1</v>
      </c>
      <c r="D488">
        <v>8</v>
      </c>
      <c r="E488">
        <v>0.1</v>
      </c>
      <c r="F488">
        <v>56.454999999999998</v>
      </c>
      <c r="G488">
        <v>46.827796319515201</v>
      </c>
      <c r="H488">
        <f t="shared" si="19"/>
        <v>9.6272036804847971</v>
      </c>
    </row>
    <row r="489" spans="1:9" x14ac:dyDescent="0.3">
      <c r="A489" t="s">
        <v>17</v>
      </c>
      <c r="B489">
        <v>5</v>
      </c>
      <c r="C489">
        <v>1</v>
      </c>
      <c r="D489">
        <v>9</v>
      </c>
      <c r="E489">
        <v>0.1</v>
      </c>
      <c r="F489">
        <v>68.063000000000002</v>
      </c>
      <c r="G489">
        <v>11.114855055273511</v>
      </c>
      <c r="H489">
        <f t="shared" si="19"/>
        <v>56.948144944726494</v>
      </c>
    </row>
    <row r="490" spans="1:9" x14ac:dyDescent="0.3">
      <c r="A490" t="s">
        <v>17</v>
      </c>
      <c r="B490">
        <v>5</v>
      </c>
      <c r="C490">
        <v>1</v>
      </c>
      <c r="D490">
        <v>10</v>
      </c>
      <c r="E490">
        <v>0.1</v>
      </c>
      <c r="F490">
        <v>66.938999999999993</v>
      </c>
      <c r="G490">
        <v>37.8601172201003</v>
      </c>
      <c r="H490">
        <f t="shared" si="19"/>
        <v>29.078882779899693</v>
      </c>
    </row>
    <row r="491" spans="1:9" x14ac:dyDescent="0.3">
      <c r="A491" t="s">
        <v>17</v>
      </c>
      <c r="B491">
        <v>5</v>
      </c>
      <c r="C491">
        <v>1</v>
      </c>
      <c r="D491">
        <v>11</v>
      </c>
      <c r="E491">
        <v>0.1</v>
      </c>
      <c r="F491">
        <v>65.069000000000003</v>
      </c>
      <c r="G491">
        <v>46.105732734875801</v>
      </c>
      <c r="H491">
        <f t="shared" si="19"/>
        <v>18.963267265124202</v>
      </c>
    </row>
    <row r="492" spans="1:9" x14ac:dyDescent="0.3">
      <c r="A492" t="s">
        <v>17</v>
      </c>
      <c r="B492">
        <v>5</v>
      </c>
      <c r="C492">
        <v>1</v>
      </c>
      <c r="F492" s="1">
        <f>AVERAGE(F481:F491)</f>
        <v>58.401636363636356</v>
      </c>
      <c r="H492" s="1">
        <f>AVERAGE(H481:H491)</f>
        <v>32.204768125678974</v>
      </c>
      <c r="I492">
        <f>H492/F492</f>
        <v>0.5514360578042159</v>
      </c>
    </row>
    <row r="493" spans="1:9" x14ac:dyDescent="0.3">
      <c r="A493" t="s">
        <v>17</v>
      </c>
      <c r="B493">
        <v>5</v>
      </c>
      <c r="C493">
        <v>1</v>
      </c>
      <c r="D493">
        <v>1</v>
      </c>
      <c r="E493">
        <v>1</v>
      </c>
      <c r="F493">
        <v>66.838999999999999</v>
      </c>
      <c r="G493">
        <v>55.083723080012099</v>
      </c>
      <c r="H493">
        <f t="shared" si="19"/>
        <v>11.755276919987899</v>
      </c>
    </row>
    <row r="494" spans="1:9" x14ac:dyDescent="0.3">
      <c r="A494" t="s">
        <v>17</v>
      </c>
      <c r="B494">
        <v>5</v>
      </c>
      <c r="C494">
        <v>1</v>
      </c>
      <c r="D494">
        <v>2</v>
      </c>
      <c r="E494">
        <v>1</v>
      </c>
      <c r="F494">
        <v>62.531999999999996</v>
      </c>
      <c r="G494">
        <v>51.343030384907898</v>
      </c>
      <c r="H494">
        <f t="shared" si="19"/>
        <v>11.188969615092098</v>
      </c>
    </row>
    <row r="495" spans="1:9" x14ac:dyDescent="0.3">
      <c r="A495" t="s">
        <v>17</v>
      </c>
      <c r="B495">
        <v>5</v>
      </c>
      <c r="C495">
        <v>1</v>
      </c>
      <c r="D495">
        <v>3</v>
      </c>
      <c r="E495">
        <v>1</v>
      </c>
      <c r="F495">
        <v>62.895000000000003</v>
      </c>
      <c r="G495">
        <v>51.960452036334999</v>
      </c>
      <c r="H495">
        <f t="shared" si="19"/>
        <v>10.934547963665004</v>
      </c>
    </row>
    <row r="496" spans="1:9" x14ac:dyDescent="0.3">
      <c r="A496" t="s">
        <v>17</v>
      </c>
      <c r="B496">
        <v>5</v>
      </c>
      <c r="C496">
        <v>1</v>
      </c>
      <c r="D496">
        <v>4</v>
      </c>
      <c r="E496">
        <v>1</v>
      </c>
      <c r="F496">
        <v>53.335000000000001</v>
      </c>
      <c r="G496">
        <v>50.513110758680597</v>
      </c>
      <c r="H496">
        <f t="shared" si="19"/>
        <v>2.8218892413194041</v>
      </c>
    </row>
    <row r="497" spans="1:9" x14ac:dyDescent="0.3">
      <c r="A497" t="s">
        <v>17</v>
      </c>
      <c r="B497">
        <v>5</v>
      </c>
      <c r="C497">
        <v>1</v>
      </c>
      <c r="D497">
        <v>5</v>
      </c>
      <c r="E497">
        <v>1</v>
      </c>
      <c r="F497">
        <v>68.048000000000002</v>
      </c>
      <c r="G497">
        <v>46.612500976771102</v>
      </c>
      <c r="H497">
        <f t="shared" si="19"/>
        <v>21.4354990232289</v>
      </c>
    </row>
    <row r="498" spans="1:9" x14ac:dyDescent="0.3">
      <c r="A498" t="s">
        <v>17</v>
      </c>
      <c r="B498">
        <v>5</v>
      </c>
      <c r="C498">
        <v>1</v>
      </c>
      <c r="D498">
        <v>6</v>
      </c>
      <c r="E498">
        <v>1</v>
      </c>
      <c r="F498">
        <v>62.082999999999998</v>
      </c>
      <c r="G498">
        <v>58.119470867873297</v>
      </c>
      <c r="H498">
        <f t="shared" ref="H498:H503" si="20">F498-G498</f>
        <v>3.9635291321267019</v>
      </c>
    </row>
    <row r="499" spans="1:9" x14ac:dyDescent="0.3">
      <c r="A499" t="s">
        <v>17</v>
      </c>
      <c r="B499">
        <v>5</v>
      </c>
      <c r="C499">
        <v>1</v>
      </c>
      <c r="D499">
        <v>7</v>
      </c>
      <c r="E499">
        <v>1</v>
      </c>
      <c r="F499">
        <v>52.566000000000003</v>
      </c>
      <c r="G499">
        <v>48.803753717924302</v>
      </c>
      <c r="H499">
        <f t="shared" si="20"/>
        <v>3.7622462820757008</v>
      </c>
    </row>
    <row r="500" spans="1:9" x14ac:dyDescent="0.3">
      <c r="A500" t="s">
        <v>17</v>
      </c>
      <c r="B500">
        <v>5</v>
      </c>
      <c r="C500">
        <v>1</v>
      </c>
      <c r="D500">
        <v>8</v>
      </c>
      <c r="E500">
        <v>1</v>
      </c>
      <c r="F500">
        <v>63.796999999999997</v>
      </c>
      <c r="G500">
        <v>56.044783478072404</v>
      </c>
      <c r="H500">
        <f t="shared" si="20"/>
        <v>7.7522165219275934</v>
      </c>
    </row>
    <row r="501" spans="1:9" x14ac:dyDescent="0.3">
      <c r="A501" t="s">
        <v>17</v>
      </c>
      <c r="B501">
        <v>5</v>
      </c>
      <c r="C501">
        <v>1</v>
      </c>
      <c r="D501">
        <v>9</v>
      </c>
      <c r="E501">
        <v>1</v>
      </c>
      <c r="F501">
        <v>56.021999999999998</v>
      </c>
      <c r="G501">
        <v>50.472451606352998</v>
      </c>
      <c r="H501">
        <f t="shared" si="20"/>
        <v>5.5495483936470009</v>
      </c>
    </row>
    <row r="502" spans="1:9" x14ac:dyDescent="0.3">
      <c r="A502" t="s">
        <v>17</v>
      </c>
      <c r="B502">
        <v>5</v>
      </c>
      <c r="C502">
        <v>1</v>
      </c>
      <c r="D502">
        <v>10</v>
      </c>
      <c r="E502">
        <v>1</v>
      </c>
      <c r="F502">
        <v>67.227999999999994</v>
      </c>
      <c r="G502">
        <v>43.4359291422995</v>
      </c>
      <c r="H502">
        <f t="shared" si="20"/>
        <v>23.792070857700494</v>
      </c>
    </row>
    <row r="503" spans="1:9" x14ac:dyDescent="0.3">
      <c r="A503" t="s">
        <v>17</v>
      </c>
      <c r="B503">
        <v>5</v>
      </c>
      <c r="C503">
        <v>1</v>
      </c>
      <c r="D503">
        <v>11</v>
      </c>
      <c r="E503">
        <v>1</v>
      </c>
      <c r="F503">
        <v>60.051000000000002</v>
      </c>
      <c r="G503">
        <v>50.835206757561394</v>
      </c>
      <c r="H503">
        <f t="shared" si="20"/>
        <v>9.2157932424386075</v>
      </c>
    </row>
    <row r="504" spans="1:9" x14ac:dyDescent="0.3">
      <c r="A504" t="s">
        <v>17</v>
      </c>
      <c r="B504">
        <v>5</v>
      </c>
      <c r="C504">
        <v>1</v>
      </c>
      <c r="F504" s="1">
        <f>AVERAGE(F493:F503)</f>
        <v>61.399636363636368</v>
      </c>
      <c r="H504" s="1">
        <f>AVERAGE(H493:H503)</f>
        <v>10.197417017564492</v>
      </c>
      <c r="I504">
        <f>H504/F504</f>
        <v>0.16608269399464817</v>
      </c>
    </row>
    <row r="505" spans="1:9" x14ac:dyDescent="0.3">
      <c r="A505" t="s">
        <v>17</v>
      </c>
      <c r="B505">
        <v>5</v>
      </c>
      <c r="C505">
        <v>2</v>
      </c>
      <c r="D505">
        <v>1</v>
      </c>
      <c r="E505">
        <v>0</v>
      </c>
      <c r="F505">
        <v>76.995000000000005</v>
      </c>
      <c r="G505">
        <v>30.384916462667039</v>
      </c>
      <c r="H505">
        <f>F505-G505</f>
        <v>46.610083537332969</v>
      </c>
    </row>
    <row r="506" spans="1:9" x14ac:dyDescent="0.3">
      <c r="A506" t="s">
        <v>17</v>
      </c>
      <c r="B506">
        <v>5</v>
      </c>
      <c r="C506">
        <v>2</v>
      </c>
      <c r="D506">
        <v>2</v>
      </c>
      <c r="E506">
        <v>0</v>
      </c>
      <c r="F506">
        <v>68.555999999999997</v>
      </c>
      <c r="G506">
        <v>33.848962280245701</v>
      </c>
      <c r="H506">
        <f t="shared" ref="H506:H515" si="21">F506-G506</f>
        <v>34.707037719754297</v>
      </c>
    </row>
    <row r="507" spans="1:9" x14ac:dyDescent="0.3">
      <c r="A507" t="s">
        <v>17</v>
      </c>
      <c r="B507">
        <v>5</v>
      </c>
      <c r="C507">
        <v>2</v>
      </c>
      <c r="D507">
        <v>3</v>
      </c>
      <c r="E507">
        <v>0</v>
      </c>
      <c r="F507">
        <v>69.227999999999994</v>
      </c>
      <c r="G507">
        <v>22.322508460857851</v>
      </c>
      <c r="H507">
        <f t="shared" si="21"/>
        <v>46.905491539142147</v>
      </c>
    </row>
    <row r="508" spans="1:9" x14ac:dyDescent="0.3">
      <c r="A508" t="s">
        <v>17</v>
      </c>
      <c r="B508">
        <v>5</v>
      </c>
      <c r="C508">
        <v>2</v>
      </c>
      <c r="D508">
        <v>4</v>
      </c>
      <c r="E508">
        <v>0</v>
      </c>
      <c r="F508">
        <v>57.728999999999999</v>
      </c>
      <c r="H508">
        <f t="shared" si="21"/>
        <v>57.728999999999999</v>
      </c>
    </row>
    <row r="509" spans="1:9" x14ac:dyDescent="0.3">
      <c r="A509" t="s">
        <v>17</v>
      </c>
      <c r="B509">
        <v>5</v>
      </c>
      <c r="C509">
        <v>2</v>
      </c>
      <c r="D509">
        <v>5</v>
      </c>
      <c r="E509">
        <v>0</v>
      </c>
      <c r="F509">
        <v>67.361000000000004</v>
      </c>
      <c r="H509">
        <f t="shared" si="21"/>
        <v>67.361000000000004</v>
      </c>
    </row>
    <row r="510" spans="1:9" x14ac:dyDescent="0.3">
      <c r="A510" t="s">
        <v>17</v>
      </c>
      <c r="B510">
        <v>5</v>
      </c>
      <c r="C510">
        <v>2</v>
      </c>
      <c r="D510">
        <v>6</v>
      </c>
      <c r="E510">
        <v>0</v>
      </c>
      <c r="F510">
        <v>61.634999999999998</v>
      </c>
      <c r="H510">
        <f t="shared" si="21"/>
        <v>61.634999999999998</v>
      </c>
    </row>
    <row r="511" spans="1:9" x14ac:dyDescent="0.3">
      <c r="A511" t="s">
        <v>17</v>
      </c>
      <c r="B511">
        <v>5</v>
      </c>
      <c r="C511">
        <v>2</v>
      </c>
      <c r="D511">
        <v>7</v>
      </c>
      <c r="E511">
        <v>0</v>
      </c>
      <c r="F511">
        <v>67.605999999999995</v>
      </c>
      <c r="H511">
        <f t="shared" si="21"/>
        <v>67.605999999999995</v>
      </c>
    </row>
    <row r="512" spans="1:9" x14ac:dyDescent="0.3">
      <c r="A512" t="s">
        <v>17</v>
      </c>
      <c r="B512">
        <v>5</v>
      </c>
      <c r="C512">
        <v>2</v>
      </c>
      <c r="D512">
        <v>8</v>
      </c>
      <c r="E512">
        <v>0</v>
      </c>
      <c r="F512">
        <v>64.927000000000007</v>
      </c>
      <c r="H512">
        <f t="shared" si="21"/>
        <v>64.927000000000007</v>
      </c>
    </row>
    <row r="513" spans="1:9" x14ac:dyDescent="0.3">
      <c r="A513" t="s">
        <v>17</v>
      </c>
      <c r="B513">
        <v>5</v>
      </c>
      <c r="C513">
        <v>2</v>
      </c>
      <c r="D513">
        <v>9</v>
      </c>
      <c r="E513">
        <v>0</v>
      </c>
      <c r="F513">
        <v>64.817999999999998</v>
      </c>
      <c r="H513">
        <f t="shared" si="21"/>
        <v>64.817999999999998</v>
      </c>
    </row>
    <row r="514" spans="1:9" x14ac:dyDescent="0.3">
      <c r="A514" t="s">
        <v>17</v>
      </c>
      <c r="B514">
        <v>5</v>
      </c>
      <c r="C514">
        <v>2</v>
      </c>
      <c r="D514">
        <v>10</v>
      </c>
      <c r="E514">
        <v>0</v>
      </c>
      <c r="F514">
        <v>60.868000000000002</v>
      </c>
      <c r="H514">
        <f t="shared" si="21"/>
        <v>60.868000000000002</v>
      </c>
    </row>
    <row r="515" spans="1:9" x14ac:dyDescent="0.3">
      <c r="A515" t="s">
        <v>17</v>
      </c>
      <c r="B515">
        <v>5</v>
      </c>
      <c r="C515">
        <v>2</v>
      </c>
      <c r="D515">
        <v>11</v>
      </c>
      <c r="E515">
        <v>0</v>
      </c>
      <c r="F515">
        <v>57.146000000000001</v>
      </c>
      <c r="H515">
        <f t="shared" si="21"/>
        <v>57.146000000000001</v>
      </c>
    </row>
    <row r="516" spans="1:9" x14ac:dyDescent="0.3">
      <c r="A516" t="s">
        <v>17</v>
      </c>
      <c r="B516">
        <v>5</v>
      </c>
      <c r="C516">
        <v>2</v>
      </c>
      <c r="F516" s="1">
        <f>AVERAGE(F505:F515)</f>
        <v>65.169909090909087</v>
      </c>
      <c r="H516" s="1">
        <f>AVERAGE(H505:H515)</f>
        <v>57.301146617839045</v>
      </c>
      <c r="I516">
        <f>H516/F516</f>
        <v>0.87925773439251742</v>
      </c>
    </row>
    <row r="517" spans="1:9" x14ac:dyDescent="0.3">
      <c r="A517" t="s">
        <v>17</v>
      </c>
      <c r="B517">
        <v>5</v>
      </c>
      <c r="C517">
        <v>2</v>
      </c>
      <c r="D517">
        <v>1</v>
      </c>
      <c r="E517">
        <v>1E-3</v>
      </c>
      <c r="F517">
        <v>62.875</v>
      </c>
      <c r="H517">
        <f>F517-G517</f>
        <v>62.875</v>
      </c>
    </row>
    <row r="518" spans="1:9" x14ac:dyDescent="0.3">
      <c r="A518" t="s">
        <v>17</v>
      </c>
      <c r="B518">
        <v>5</v>
      </c>
      <c r="C518">
        <v>2</v>
      </c>
      <c r="D518">
        <v>2</v>
      </c>
      <c r="E518">
        <v>1E-3</v>
      </c>
      <c r="F518">
        <v>65.156999999999996</v>
      </c>
      <c r="G518">
        <v>36.4228223013139</v>
      </c>
      <c r="H518">
        <f t="shared" ref="H518:H527" si="22">F518-G518</f>
        <v>28.734177698686096</v>
      </c>
    </row>
    <row r="519" spans="1:9" x14ac:dyDescent="0.3">
      <c r="A519" t="s">
        <v>17</v>
      </c>
      <c r="B519">
        <v>5</v>
      </c>
      <c r="C519">
        <v>2</v>
      </c>
      <c r="D519">
        <v>3</v>
      </c>
      <c r="E519">
        <v>1E-3</v>
      </c>
      <c r="F519">
        <v>67.593000000000004</v>
      </c>
      <c r="G519">
        <v>14.03621131944525</v>
      </c>
      <c r="H519">
        <f t="shared" si="22"/>
        <v>53.556788680554753</v>
      </c>
    </row>
    <row r="520" spans="1:9" x14ac:dyDescent="0.3">
      <c r="A520" t="s">
        <v>17</v>
      </c>
      <c r="B520">
        <v>5</v>
      </c>
      <c r="C520">
        <v>2</v>
      </c>
      <c r="D520">
        <v>4</v>
      </c>
      <c r="E520">
        <v>1E-3</v>
      </c>
      <c r="F520">
        <v>64.122</v>
      </c>
      <c r="H520">
        <f t="shared" si="22"/>
        <v>64.122</v>
      </c>
    </row>
    <row r="521" spans="1:9" x14ac:dyDescent="0.3">
      <c r="A521" t="s">
        <v>17</v>
      </c>
      <c r="B521">
        <v>5</v>
      </c>
      <c r="C521">
        <v>2</v>
      </c>
      <c r="D521">
        <v>5</v>
      </c>
      <c r="E521">
        <v>1E-3</v>
      </c>
      <c r="F521">
        <v>72.947999999999993</v>
      </c>
      <c r="H521">
        <f t="shared" si="22"/>
        <v>72.947999999999993</v>
      </c>
    </row>
    <row r="522" spans="1:9" x14ac:dyDescent="0.3">
      <c r="A522" t="s">
        <v>17</v>
      </c>
      <c r="B522">
        <v>5</v>
      </c>
      <c r="C522">
        <v>2</v>
      </c>
      <c r="D522">
        <v>6</v>
      </c>
      <c r="E522">
        <v>1E-3</v>
      </c>
      <c r="F522">
        <v>78.284000000000006</v>
      </c>
      <c r="H522">
        <f t="shared" si="22"/>
        <v>78.284000000000006</v>
      </c>
    </row>
    <row r="523" spans="1:9" x14ac:dyDescent="0.3">
      <c r="A523" t="s">
        <v>17</v>
      </c>
      <c r="B523">
        <v>5</v>
      </c>
      <c r="C523">
        <v>2</v>
      </c>
      <c r="D523">
        <v>7</v>
      </c>
      <c r="E523">
        <v>1E-3</v>
      </c>
      <c r="F523">
        <v>75.171000000000006</v>
      </c>
      <c r="H523">
        <f t="shared" si="22"/>
        <v>75.171000000000006</v>
      </c>
    </row>
    <row r="524" spans="1:9" x14ac:dyDescent="0.3">
      <c r="A524" t="s">
        <v>17</v>
      </c>
      <c r="B524">
        <v>5</v>
      </c>
      <c r="C524">
        <v>2</v>
      </c>
      <c r="D524">
        <v>8</v>
      </c>
      <c r="E524">
        <v>1E-3</v>
      </c>
      <c r="F524">
        <v>74.643000000000001</v>
      </c>
      <c r="H524">
        <f t="shared" si="22"/>
        <v>74.643000000000001</v>
      </c>
    </row>
    <row r="525" spans="1:9" x14ac:dyDescent="0.3">
      <c r="A525" t="s">
        <v>17</v>
      </c>
      <c r="B525">
        <v>5</v>
      </c>
      <c r="C525">
        <v>2</v>
      </c>
      <c r="D525">
        <v>9</v>
      </c>
      <c r="E525">
        <v>1E-3</v>
      </c>
      <c r="F525">
        <v>58.652999999999999</v>
      </c>
      <c r="H525">
        <f t="shared" si="22"/>
        <v>58.652999999999999</v>
      </c>
    </row>
    <row r="526" spans="1:9" x14ac:dyDescent="0.3">
      <c r="A526" t="s">
        <v>17</v>
      </c>
      <c r="B526">
        <v>5</v>
      </c>
      <c r="C526">
        <v>2</v>
      </c>
      <c r="D526">
        <v>10</v>
      </c>
      <c r="E526">
        <v>1E-3</v>
      </c>
      <c r="F526">
        <v>62.875999999999998</v>
      </c>
      <c r="H526">
        <f t="shared" si="22"/>
        <v>62.875999999999998</v>
      </c>
    </row>
    <row r="527" spans="1:9" x14ac:dyDescent="0.3">
      <c r="A527" t="s">
        <v>17</v>
      </c>
      <c r="B527">
        <v>5</v>
      </c>
      <c r="C527">
        <v>2</v>
      </c>
      <c r="D527">
        <v>11</v>
      </c>
      <c r="E527">
        <v>1E-3</v>
      </c>
      <c r="F527">
        <v>61.488</v>
      </c>
      <c r="H527">
        <f t="shared" si="22"/>
        <v>61.488</v>
      </c>
    </row>
    <row r="528" spans="1:9" x14ac:dyDescent="0.3">
      <c r="A528" t="s">
        <v>17</v>
      </c>
      <c r="B528">
        <v>5</v>
      </c>
      <c r="C528">
        <v>2</v>
      </c>
      <c r="F528" s="1">
        <f>AVERAGE(F517:F527)</f>
        <v>67.6190909090909</v>
      </c>
      <c r="H528" s="1">
        <f>AVERAGE(H517:H527)</f>
        <v>63.031906034476442</v>
      </c>
      <c r="I528">
        <f>H528/F528</f>
        <v>0.93216139387644825</v>
      </c>
    </row>
    <row r="529" spans="1:9" x14ac:dyDescent="0.3">
      <c r="A529" t="s">
        <v>17</v>
      </c>
      <c r="B529">
        <v>5</v>
      </c>
      <c r="C529">
        <v>2</v>
      </c>
      <c r="D529">
        <v>1</v>
      </c>
      <c r="E529">
        <v>0.01</v>
      </c>
      <c r="F529">
        <v>60.715000000000003</v>
      </c>
      <c r="H529">
        <f>F529-G529</f>
        <v>60.715000000000003</v>
      </c>
    </row>
    <row r="530" spans="1:9" x14ac:dyDescent="0.3">
      <c r="A530" t="s">
        <v>17</v>
      </c>
      <c r="B530">
        <v>5</v>
      </c>
      <c r="C530">
        <v>2</v>
      </c>
      <c r="D530">
        <v>2</v>
      </c>
      <c r="E530">
        <v>0.01</v>
      </c>
      <c r="F530">
        <v>63.829000000000001</v>
      </c>
      <c r="H530">
        <f t="shared" ref="H530:H539" si="23">F530-G530</f>
        <v>63.829000000000001</v>
      </c>
    </row>
    <row r="531" spans="1:9" x14ac:dyDescent="0.3">
      <c r="A531" t="s">
        <v>17</v>
      </c>
      <c r="B531">
        <v>5</v>
      </c>
      <c r="C531">
        <v>2</v>
      </c>
      <c r="D531">
        <v>3</v>
      </c>
      <c r="E531">
        <v>0.01</v>
      </c>
      <c r="F531">
        <v>69.641999999999996</v>
      </c>
      <c r="G531">
        <v>4.0497364655593895</v>
      </c>
      <c r="H531">
        <f t="shared" si="23"/>
        <v>65.592263534440605</v>
      </c>
    </row>
    <row r="532" spans="1:9" x14ac:dyDescent="0.3">
      <c r="A532" t="s">
        <v>17</v>
      </c>
      <c r="B532">
        <v>5</v>
      </c>
      <c r="C532">
        <v>2</v>
      </c>
      <c r="D532">
        <v>4</v>
      </c>
      <c r="E532">
        <v>0.01</v>
      </c>
      <c r="F532">
        <v>54.466999999999999</v>
      </c>
      <c r="H532">
        <f t="shared" si="23"/>
        <v>54.466999999999999</v>
      </c>
    </row>
    <row r="533" spans="1:9" x14ac:dyDescent="0.3">
      <c r="A533" t="s">
        <v>17</v>
      </c>
      <c r="B533">
        <v>5</v>
      </c>
      <c r="C533">
        <v>2</v>
      </c>
      <c r="D533">
        <v>5</v>
      </c>
      <c r="E533">
        <v>0.01</v>
      </c>
      <c r="F533">
        <v>75.363</v>
      </c>
      <c r="H533">
        <f t="shared" si="23"/>
        <v>75.363</v>
      </c>
    </row>
    <row r="534" spans="1:9" x14ac:dyDescent="0.3">
      <c r="A534" t="s">
        <v>17</v>
      </c>
      <c r="B534">
        <v>5</v>
      </c>
      <c r="C534">
        <v>2</v>
      </c>
      <c r="D534">
        <v>6</v>
      </c>
      <c r="E534">
        <v>0.01</v>
      </c>
      <c r="F534">
        <v>66.605000000000004</v>
      </c>
      <c r="H534">
        <f t="shared" si="23"/>
        <v>66.605000000000004</v>
      </c>
    </row>
    <row r="535" spans="1:9" x14ac:dyDescent="0.3">
      <c r="A535" t="s">
        <v>17</v>
      </c>
      <c r="B535">
        <v>5</v>
      </c>
      <c r="C535">
        <v>2</v>
      </c>
      <c r="D535">
        <v>7</v>
      </c>
      <c r="E535">
        <v>0.01</v>
      </c>
      <c r="F535">
        <v>60.344999999999999</v>
      </c>
      <c r="H535">
        <f t="shared" si="23"/>
        <v>60.344999999999999</v>
      </c>
    </row>
    <row r="536" spans="1:9" x14ac:dyDescent="0.3">
      <c r="A536" t="s">
        <v>17</v>
      </c>
      <c r="B536">
        <v>5</v>
      </c>
      <c r="C536">
        <v>2</v>
      </c>
      <c r="D536">
        <v>8</v>
      </c>
      <c r="E536">
        <v>0.01</v>
      </c>
      <c r="F536">
        <v>63.247999999999998</v>
      </c>
      <c r="H536">
        <f t="shared" si="23"/>
        <v>63.247999999999998</v>
      </c>
    </row>
    <row r="537" spans="1:9" x14ac:dyDescent="0.3">
      <c r="A537" t="s">
        <v>17</v>
      </c>
      <c r="B537">
        <v>5</v>
      </c>
      <c r="C537">
        <v>2</v>
      </c>
      <c r="D537">
        <v>9</v>
      </c>
      <c r="E537">
        <v>0.01</v>
      </c>
      <c r="F537">
        <v>70.923000000000002</v>
      </c>
      <c r="H537">
        <f t="shared" si="23"/>
        <v>70.923000000000002</v>
      </c>
    </row>
    <row r="538" spans="1:9" x14ac:dyDescent="0.3">
      <c r="A538" t="s">
        <v>17</v>
      </c>
      <c r="B538">
        <v>5</v>
      </c>
      <c r="C538">
        <v>2</v>
      </c>
      <c r="D538">
        <v>10</v>
      </c>
      <c r="E538">
        <v>0.01</v>
      </c>
      <c r="F538">
        <v>64.564999999999998</v>
      </c>
      <c r="G538">
        <v>14.58988420547648</v>
      </c>
      <c r="H538">
        <f t="shared" si="23"/>
        <v>49.975115794523518</v>
      </c>
    </row>
    <row r="539" spans="1:9" x14ac:dyDescent="0.3">
      <c r="A539" t="s">
        <v>17</v>
      </c>
      <c r="B539">
        <v>5</v>
      </c>
      <c r="C539">
        <v>2</v>
      </c>
      <c r="D539">
        <v>11</v>
      </c>
      <c r="E539">
        <v>0.01</v>
      </c>
      <c r="F539">
        <v>61.161999999999999</v>
      </c>
      <c r="H539">
        <f t="shared" si="23"/>
        <v>61.161999999999999</v>
      </c>
    </row>
    <row r="540" spans="1:9" x14ac:dyDescent="0.3">
      <c r="A540" t="s">
        <v>17</v>
      </c>
      <c r="B540">
        <v>5</v>
      </c>
      <c r="C540">
        <v>2</v>
      </c>
      <c r="F540" s="1">
        <f>AVERAGE(F529:F539)</f>
        <v>64.624000000000009</v>
      </c>
      <c r="H540" s="1">
        <f>AVERAGE(H529:H539)</f>
        <v>62.929489029905831</v>
      </c>
      <c r="I540">
        <f>H540/F540</f>
        <v>0.97377892160661395</v>
      </c>
    </row>
    <row r="541" spans="1:9" x14ac:dyDescent="0.3">
      <c r="A541" t="s">
        <v>17</v>
      </c>
      <c r="B541">
        <v>5</v>
      </c>
      <c r="C541">
        <v>2</v>
      </c>
      <c r="D541">
        <v>1</v>
      </c>
      <c r="E541">
        <v>0.1</v>
      </c>
      <c r="F541">
        <v>75.611000000000004</v>
      </c>
      <c r="G541">
        <v>48.489850897370687</v>
      </c>
      <c r="H541">
        <f>F541-G541</f>
        <v>27.121149102629317</v>
      </c>
    </row>
    <row r="542" spans="1:9" x14ac:dyDescent="0.3">
      <c r="A542" t="s">
        <v>17</v>
      </c>
      <c r="B542">
        <v>5</v>
      </c>
      <c r="C542">
        <v>2</v>
      </c>
      <c r="D542">
        <v>2</v>
      </c>
      <c r="E542">
        <v>0.1</v>
      </c>
      <c r="F542">
        <v>72.912999999999997</v>
      </c>
      <c r="G542">
        <v>51.806255366977673</v>
      </c>
      <c r="H542">
        <f t="shared" ref="H542:H551" si="24">F542-G542</f>
        <v>21.106744633022323</v>
      </c>
    </row>
    <row r="543" spans="1:9" x14ac:dyDescent="0.3">
      <c r="A543" t="s">
        <v>17</v>
      </c>
      <c r="B543">
        <v>5</v>
      </c>
      <c r="C543">
        <v>2</v>
      </c>
      <c r="D543">
        <v>3</v>
      </c>
      <c r="E543">
        <v>0.1</v>
      </c>
      <c r="F543">
        <v>59.396000000000001</v>
      </c>
      <c r="G543">
        <v>49.223524898795702</v>
      </c>
      <c r="H543">
        <f t="shared" si="24"/>
        <v>10.172475101204299</v>
      </c>
    </row>
    <row r="544" spans="1:9" x14ac:dyDescent="0.3">
      <c r="A544" t="s">
        <v>17</v>
      </c>
      <c r="B544">
        <v>5</v>
      </c>
      <c r="C544">
        <v>2</v>
      </c>
      <c r="D544">
        <v>4</v>
      </c>
      <c r="E544">
        <v>0.1</v>
      </c>
      <c r="F544">
        <v>65.218999999999994</v>
      </c>
      <c r="G544">
        <v>45.058366648293699</v>
      </c>
      <c r="H544">
        <f t="shared" si="24"/>
        <v>20.160633351706295</v>
      </c>
    </row>
    <row r="545" spans="1:9" x14ac:dyDescent="0.3">
      <c r="A545" t="s">
        <v>17</v>
      </c>
      <c r="B545">
        <v>5</v>
      </c>
      <c r="C545">
        <v>2</v>
      </c>
      <c r="D545">
        <v>5</v>
      </c>
      <c r="E545">
        <v>0.1</v>
      </c>
      <c r="F545">
        <v>65.177000000000007</v>
      </c>
      <c r="G545">
        <v>48.286987412433504</v>
      </c>
      <c r="H545">
        <f t="shared" si="24"/>
        <v>16.890012587566503</v>
      </c>
    </row>
    <row r="546" spans="1:9" x14ac:dyDescent="0.3">
      <c r="A546" t="s">
        <v>17</v>
      </c>
      <c r="B546">
        <v>5</v>
      </c>
      <c r="C546">
        <v>2</v>
      </c>
      <c r="D546">
        <v>6</v>
      </c>
      <c r="E546">
        <v>0.1</v>
      </c>
      <c r="F546">
        <v>72.408000000000001</v>
      </c>
      <c r="G546">
        <v>46.922768070036</v>
      </c>
      <c r="H546">
        <f t="shared" si="24"/>
        <v>25.485231929964002</v>
      </c>
    </row>
    <row r="547" spans="1:9" x14ac:dyDescent="0.3">
      <c r="A547" t="s">
        <v>17</v>
      </c>
      <c r="B547">
        <v>5</v>
      </c>
      <c r="C547">
        <v>2</v>
      </c>
      <c r="D547">
        <v>7</v>
      </c>
      <c r="E547">
        <v>0.1</v>
      </c>
      <c r="F547">
        <v>61.7</v>
      </c>
      <c r="G547">
        <v>51.711380005707298</v>
      </c>
      <c r="H547">
        <f t="shared" si="24"/>
        <v>9.988619994292705</v>
      </c>
    </row>
    <row r="548" spans="1:9" x14ac:dyDescent="0.3">
      <c r="A548" t="s">
        <v>17</v>
      </c>
      <c r="B548">
        <v>5</v>
      </c>
      <c r="C548">
        <v>2</v>
      </c>
      <c r="D548">
        <v>8</v>
      </c>
      <c r="E548">
        <v>0.1</v>
      </c>
      <c r="F548">
        <v>74.524000000000001</v>
      </c>
      <c r="G548">
        <v>52.434475050925101</v>
      </c>
      <c r="H548">
        <f t="shared" si="24"/>
        <v>22.089524949074899</v>
      </c>
    </row>
    <row r="549" spans="1:9" x14ac:dyDescent="0.3">
      <c r="A549" t="s">
        <v>17</v>
      </c>
      <c r="B549">
        <v>5</v>
      </c>
      <c r="C549">
        <v>2</v>
      </c>
      <c r="D549">
        <v>9</v>
      </c>
      <c r="E549">
        <v>0.1</v>
      </c>
      <c r="F549">
        <v>68.382000000000005</v>
      </c>
      <c r="G549">
        <v>21.51492913281626</v>
      </c>
      <c r="H549">
        <f t="shared" si="24"/>
        <v>46.867070867183742</v>
      </c>
    </row>
    <row r="550" spans="1:9" x14ac:dyDescent="0.3">
      <c r="A550" t="s">
        <v>17</v>
      </c>
      <c r="B550">
        <v>5</v>
      </c>
      <c r="C550">
        <v>2</v>
      </c>
      <c r="D550">
        <v>10</v>
      </c>
      <c r="E550">
        <v>0.1</v>
      </c>
      <c r="F550">
        <v>55.055</v>
      </c>
      <c r="G550">
        <v>35.241046383655117</v>
      </c>
      <c r="H550">
        <f t="shared" si="24"/>
        <v>19.813953616344882</v>
      </c>
    </row>
    <row r="551" spans="1:9" x14ac:dyDescent="0.3">
      <c r="A551" t="s">
        <v>17</v>
      </c>
      <c r="B551">
        <v>5</v>
      </c>
      <c r="C551">
        <v>2</v>
      </c>
      <c r="D551">
        <v>11</v>
      </c>
      <c r="E551">
        <v>0.1</v>
      </c>
      <c r="F551">
        <v>71.623000000000005</v>
      </c>
      <c r="G551">
        <v>28.363963540245873</v>
      </c>
      <c r="H551">
        <f t="shared" si="24"/>
        <v>43.259036459754128</v>
      </c>
    </row>
    <row r="552" spans="1:9" x14ac:dyDescent="0.3">
      <c r="A552" t="s">
        <v>17</v>
      </c>
      <c r="B552">
        <v>5</v>
      </c>
      <c r="C552">
        <v>2</v>
      </c>
      <c r="F552" s="1">
        <f>AVERAGE(F541:F551)</f>
        <v>67.455272727272742</v>
      </c>
      <c r="H552" s="1">
        <f>AVERAGE(H541:H551)</f>
        <v>23.904950235703918</v>
      </c>
      <c r="I552">
        <f>H552/F552</f>
        <v>0.35438223387449064</v>
      </c>
    </row>
    <row r="553" spans="1:9" x14ac:dyDescent="0.3">
      <c r="A553" t="s">
        <v>17</v>
      </c>
      <c r="B553">
        <v>5</v>
      </c>
      <c r="C553">
        <v>2</v>
      </c>
      <c r="D553">
        <v>1</v>
      </c>
      <c r="E553">
        <v>1</v>
      </c>
      <c r="F553">
        <v>60.154000000000003</v>
      </c>
      <c r="G553">
        <v>54.168644575949799</v>
      </c>
      <c r="H553">
        <f>F553-G553</f>
        <v>5.9853554240502049</v>
      </c>
    </row>
    <row r="554" spans="1:9" x14ac:dyDescent="0.3">
      <c r="A554" t="s">
        <v>17</v>
      </c>
      <c r="B554">
        <v>5</v>
      </c>
      <c r="C554">
        <v>2</v>
      </c>
      <c r="D554">
        <v>2</v>
      </c>
      <c r="E554">
        <v>1</v>
      </c>
      <c r="F554">
        <v>59.082999999999998</v>
      </c>
      <c r="G554">
        <v>49.1099321043204</v>
      </c>
      <c r="H554">
        <f t="shared" ref="H554:H563" si="25">F554-G554</f>
        <v>9.9730678956795984</v>
      </c>
    </row>
    <row r="555" spans="1:9" x14ac:dyDescent="0.3">
      <c r="A555" t="s">
        <v>17</v>
      </c>
      <c r="B555">
        <v>5</v>
      </c>
      <c r="C555">
        <v>2</v>
      </c>
      <c r="D555">
        <v>3</v>
      </c>
      <c r="E555">
        <v>1</v>
      </c>
      <c r="F555">
        <v>58.921999999999997</v>
      </c>
      <c r="G555">
        <v>54.682864494012797</v>
      </c>
      <c r="H555">
        <f t="shared" si="25"/>
        <v>4.2391355059871998</v>
      </c>
    </row>
    <row r="556" spans="1:9" x14ac:dyDescent="0.3">
      <c r="A556" t="s">
        <v>17</v>
      </c>
      <c r="B556">
        <v>5</v>
      </c>
      <c r="C556">
        <v>2</v>
      </c>
      <c r="D556">
        <v>4</v>
      </c>
      <c r="E556">
        <v>1</v>
      </c>
      <c r="F556">
        <v>63.076999999999998</v>
      </c>
      <c r="G556">
        <v>60.036808073143199</v>
      </c>
      <c r="H556">
        <f t="shared" si="25"/>
        <v>3.0401919268567994</v>
      </c>
    </row>
    <row r="557" spans="1:9" x14ac:dyDescent="0.3">
      <c r="A557" t="s">
        <v>17</v>
      </c>
      <c r="B557">
        <v>5</v>
      </c>
      <c r="C557">
        <v>2</v>
      </c>
      <c r="D557">
        <v>5</v>
      </c>
      <c r="E557">
        <v>1</v>
      </c>
      <c r="F557">
        <v>67.197999999999993</v>
      </c>
      <c r="G557">
        <v>61.172327937478698</v>
      </c>
      <c r="H557">
        <f t="shared" si="25"/>
        <v>6.0256720625212949</v>
      </c>
    </row>
    <row r="558" spans="1:9" x14ac:dyDescent="0.3">
      <c r="A558" t="s">
        <v>17</v>
      </c>
      <c r="B558">
        <v>5</v>
      </c>
      <c r="C558">
        <v>2</v>
      </c>
      <c r="D558">
        <v>6</v>
      </c>
      <c r="E558">
        <v>1</v>
      </c>
      <c r="F558">
        <v>63.792999999999999</v>
      </c>
      <c r="G558">
        <v>55.2330628789881</v>
      </c>
      <c r="H558">
        <f t="shared" si="25"/>
        <v>8.5599371210118989</v>
      </c>
    </row>
    <row r="559" spans="1:9" x14ac:dyDescent="0.3">
      <c r="A559" t="s">
        <v>17</v>
      </c>
      <c r="B559">
        <v>5</v>
      </c>
      <c r="C559">
        <v>2</v>
      </c>
      <c r="D559">
        <v>7</v>
      </c>
      <c r="E559">
        <v>1</v>
      </c>
      <c r="F559">
        <v>64.628</v>
      </c>
      <c r="G559">
        <v>60.989461033210098</v>
      </c>
      <c r="H559">
        <f t="shared" si="25"/>
        <v>3.638538966789902</v>
      </c>
    </row>
    <row r="560" spans="1:9" x14ac:dyDescent="0.3">
      <c r="A560" t="s">
        <v>17</v>
      </c>
      <c r="B560">
        <v>5</v>
      </c>
      <c r="C560">
        <v>2</v>
      </c>
      <c r="D560">
        <v>8</v>
      </c>
      <c r="E560">
        <v>1</v>
      </c>
      <c r="F560">
        <v>62.396999999999998</v>
      </c>
      <c r="G560">
        <v>58.7581712756214</v>
      </c>
      <c r="H560">
        <f t="shared" si="25"/>
        <v>3.6388287243785982</v>
      </c>
    </row>
    <row r="561" spans="1:9" x14ac:dyDescent="0.3">
      <c r="A561" t="s">
        <v>17</v>
      </c>
      <c r="B561">
        <v>5</v>
      </c>
      <c r="C561">
        <v>2</v>
      </c>
      <c r="D561">
        <v>9</v>
      </c>
      <c r="E561">
        <v>1</v>
      </c>
      <c r="F561">
        <v>60.356999999999999</v>
      </c>
      <c r="G561">
        <v>50.707073125088399</v>
      </c>
      <c r="H561">
        <f t="shared" si="25"/>
        <v>9.6499268749115998</v>
      </c>
    </row>
    <row r="562" spans="1:9" x14ac:dyDescent="0.3">
      <c r="A562" t="s">
        <v>17</v>
      </c>
      <c r="B562">
        <v>5</v>
      </c>
      <c r="C562">
        <v>2</v>
      </c>
      <c r="D562">
        <v>10</v>
      </c>
      <c r="E562">
        <v>1</v>
      </c>
      <c r="F562">
        <v>61.828000000000003</v>
      </c>
      <c r="G562">
        <v>49.725021754156003</v>
      </c>
      <c r="H562">
        <f t="shared" si="25"/>
        <v>12.102978245844</v>
      </c>
    </row>
    <row r="563" spans="1:9" x14ac:dyDescent="0.3">
      <c r="A563" t="s">
        <v>17</v>
      </c>
      <c r="B563">
        <v>5</v>
      </c>
      <c r="C563">
        <v>2</v>
      </c>
      <c r="D563">
        <v>11</v>
      </c>
      <c r="E563">
        <v>1</v>
      </c>
      <c r="F563">
        <v>53.72</v>
      </c>
      <c r="G563">
        <v>50.765508285620101</v>
      </c>
      <c r="H563">
        <f t="shared" si="25"/>
        <v>2.9544917143798983</v>
      </c>
    </row>
    <row r="564" spans="1:9" x14ac:dyDescent="0.3">
      <c r="A564" t="s">
        <v>17</v>
      </c>
      <c r="B564">
        <v>5</v>
      </c>
      <c r="C564">
        <v>2</v>
      </c>
      <c r="F564" s="1">
        <f>AVERAGE(F553:F563)</f>
        <v>61.377909090909085</v>
      </c>
      <c r="H564" s="1">
        <f>AVERAGE(H553:H563)</f>
        <v>6.3461931329464534</v>
      </c>
      <c r="I564">
        <f>H564/F564</f>
        <v>0.10339539464511364</v>
      </c>
    </row>
    <row r="565" spans="1:9" x14ac:dyDescent="0.3">
      <c r="A565" t="s">
        <v>17</v>
      </c>
      <c r="B565">
        <v>5</v>
      </c>
      <c r="C565">
        <v>2</v>
      </c>
      <c r="D565">
        <v>1</v>
      </c>
      <c r="E565">
        <v>10</v>
      </c>
      <c r="F565">
        <v>65.492999999999995</v>
      </c>
      <c r="G565">
        <v>61.070354019841503</v>
      </c>
      <c r="H565">
        <f>F565-G565</f>
        <v>4.4226459801584923</v>
      </c>
    </row>
    <row r="566" spans="1:9" x14ac:dyDescent="0.3">
      <c r="A566" t="s">
        <v>17</v>
      </c>
      <c r="B566">
        <v>5</v>
      </c>
      <c r="C566">
        <v>2</v>
      </c>
      <c r="D566">
        <v>2</v>
      </c>
      <c r="E566">
        <v>10</v>
      </c>
      <c r="F566">
        <v>55.271000000000001</v>
      </c>
      <c r="G566">
        <v>53.461728164391303</v>
      </c>
      <c r="H566">
        <f t="shared" ref="H566:H575" si="26">F566-G566</f>
        <v>1.8092718356086976</v>
      </c>
    </row>
    <row r="567" spans="1:9" x14ac:dyDescent="0.3">
      <c r="A567" t="s">
        <v>17</v>
      </c>
      <c r="B567">
        <v>5</v>
      </c>
      <c r="C567">
        <v>2</v>
      </c>
      <c r="D567">
        <v>3</v>
      </c>
      <c r="E567">
        <v>10</v>
      </c>
      <c r="F567">
        <v>62.805999999999997</v>
      </c>
      <c r="G567">
        <v>60.247403025140798</v>
      </c>
      <c r="H567">
        <f t="shared" si="26"/>
        <v>2.5585969748591992</v>
      </c>
    </row>
    <row r="568" spans="1:9" x14ac:dyDescent="0.3">
      <c r="A568" t="s">
        <v>17</v>
      </c>
      <c r="B568">
        <v>5</v>
      </c>
      <c r="C568">
        <v>2</v>
      </c>
      <c r="D568">
        <v>4</v>
      </c>
      <c r="E568">
        <v>10</v>
      </c>
      <c r="F568">
        <v>64.099999999999994</v>
      </c>
      <c r="G568">
        <v>60.421215642573003</v>
      </c>
      <c r="H568">
        <f t="shared" si="26"/>
        <v>3.6787843574269914</v>
      </c>
    </row>
    <row r="569" spans="1:9" x14ac:dyDescent="0.3">
      <c r="A569" t="s">
        <v>17</v>
      </c>
      <c r="B569">
        <v>5</v>
      </c>
      <c r="C569">
        <v>2</v>
      </c>
      <c r="D569">
        <v>5</v>
      </c>
      <c r="E569">
        <v>10</v>
      </c>
      <c r="F569">
        <v>60.984999999999999</v>
      </c>
      <c r="G569">
        <v>56.147157708638602</v>
      </c>
      <c r="H569">
        <f t="shared" si="26"/>
        <v>4.8378422913613974</v>
      </c>
    </row>
    <row r="570" spans="1:9" x14ac:dyDescent="0.3">
      <c r="A570" t="s">
        <v>17</v>
      </c>
      <c r="B570">
        <v>5</v>
      </c>
      <c r="C570">
        <v>2</v>
      </c>
      <c r="D570">
        <v>6</v>
      </c>
      <c r="E570">
        <v>10</v>
      </c>
      <c r="F570">
        <v>60.174999999999997</v>
      </c>
      <c r="G570">
        <v>56.285417241765799</v>
      </c>
      <c r="H570">
        <f t="shared" si="26"/>
        <v>3.889582758234198</v>
      </c>
    </row>
    <row r="571" spans="1:9" x14ac:dyDescent="0.3">
      <c r="A571" t="s">
        <v>17</v>
      </c>
      <c r="B571">
        <v>5</v>
      </c>
      <c r="C571">
        <v>2</v>
      </c>
      <c r="D571">
        <v>7</v>
      </c>
      <c r="E571">
        <v>10</v>
      </c>
      <c r="F571">
        <v>53.781999999999996</v>
      </c>
      <c r="G571">
        <v>48.187911907320903</v>
      </c>
      <c r="H571">
        <f t="shared" si="26"/>
        <v>5.5940880926790939</v>
      </c>
    </row>
    <row r="572" spans="1:9" x14ac:dyDescent="0.3">
      <c r="A572" t="s">
        <v>17</v>
      </c>
      <c r="B572">
        <v>5</v>
      </c>
      <c r="C572">
        <v>2</v>
      </c>
      <c r="D572">
        <v>8</v>
      </c>
      <c r="E572">
        <v>10</v>
      </c>
      <c r="F572">
        <v>63.308999999999997</v>
      </c>
      <c r="G572">
        <v>53.086682039844199</v>
      </c>
      <c r="H572">
        <f t="shared" si="26"/>
        <v>10.222317960155799</v>
      </c>
    </row>
    <row r="573" spans="1:9" x14ac:dyDescent="0.3">
      <c r="A573" t="s">
        <v>17</v>
      </c>
      <c r="B573">
        <v>5</v>
      </c>
      <c r="C573">
        <v>2</v>
      </c>
      <c r="D573">
        <v>9</v>
      </c>
      <c r="E573">
        <v>10</v>
      </c>
      <c r="F573">
        <v>57.14</v>
      </c>
      <c r="G573">
        <v>49.144449481600503</v>
      </c>
      <c r="H573">
        <f t="shared" si="26"/>
        <v>7.9955505183994973</v>
      </c>
    </row>
    <row r="574" spans="1:9" x14ac:dyDescent="0.3">
      <c r="A574" t="s">
        <v>17</v>
      </c>
      <c r="B574">
        <v>5</v>
      </c>
      <c r="C574">
        <v>2</v>
      </c>
      <c r="D574">
        <v>10</v>
      </c>
      <c r="E574">
        <v>10</v>
      </c>
      <c r="F574">
        <v>60.06</v>
      </c>
      <c r="G574">
        <v>58.086721515945101</v>
      </c>
      <c r="H574">
        <f t="shared" si="26"/>
        <v>1.9732784840549016</v>
      </c>
    </row>
    <row r="575" spans="1:9" x14ac:dyDescent="0.3">
      <c r="A575" t="s">
        <v>17</v>
      </c>
      <c r="B575">
        <v>5</v>
      </c>
      <c r="C575">
        <v>2</v>
      </c>
      <c r="D575">
        <v>11</v>
      </c>
      <c r="E575">
        <v>10</v>
      </c>
      <c r="F575">
        <v>53.755000000000003</v>
      </c>
      <c r="G575">
        <v>49.143369022411697</v>
      </c>
      <c r="H575">
        <f t="shared" si="26"/>
        <v>4.6116309775883053</v>
      </c>
    </row>
    <row r="576" spans="1:9" x14ac:dyDescent="0.3">
      <c r="A576" t="s">
        <v>17</v>
      </c>
      <c r="B576">
        <v>5</v>
      </c>
      <c r="C576">
        <v>2</v>
      </c>
      <c r="F576" s="1">
        <f>AVERAGE(F565:F575)</f>
        <v>59.715999999999987</v>
      </c>
      <c r="H576" s="1">
        <f>AVERAGE(H565:H575)</f>
        <v>4.690326384593325</v>
      </c>
      <c r="I576">
        <f>H576/F576</f>
        <v>7.8543880778908934E-2</v>
      </c>
    </row>
    <row r="577" spans="1:9" x14ac:dyDescent="0.3">
      <c r="A577" t="s">
        <v>17</v>
      </c>
      <c r="B577">
        <v>5</v>
      </c>
      <c r="C577">
        <v>3</v>
      </c>
      <c r="D577">
        <v>1</v>
      </c>
      <c r="E577">
        <v>0</v>
      </c>
      <c r="F577">
        <v>66.739999999999995</v>
      </c>
      <c r="G577">
        <v>26.609258270445231</v>
      </c>
      <c r="H577">
        <f>F577-G577</f>
        <v>40.130741729554764</v>
      </c>
    </row>
    <row r="578" spans="1:9" x14ac:dyDescent="0.3">
      <c r="A578" t="s">
        <v>17</v>
      </c>
      <c r="B578">
        <v>5</v>
      </c>
      <c r="C578">
        <v>3</v>
      </c>
      <c r="D578">
        <v>2</v>
      </c>
      <c r="E578">
        <v>0</v>
      </c>
      <c r="F578">
        <v>72.602000000000004</v>
      </c>
      <c r="G578">
        <v>50.219593973476016</v>
      </c>
      <c r="H578">
        <f t="shared" ref="H578:H587" si="27">F578-G578</f>
        <v>22.382406026523988</v>
      </c>
    </row>
    <row r="579" spans="1:9" x14ac:dyDescent="0.3">
      <c r="A579" t="s">
        <v>17</v>
      </c>
      <c r="B579">
        <v>5</v>
      </c>
      <c r="C579">
        <v>3</v>
      </c>
      <c r="D579">
        <v>3</v>
      </c>
      <c r="E579">
        <v>0</v>
      </c>
      <c r="F579">
        <v>70.238</v>
      </c>
      <c r="G579">
        <v>29.04146246860935</v>
      </c>
      <c r="H579">
        <f t="shared" si="27"/>
        <v>41.196537531390646</v>
      </c>
    </row>
    <row r="580" spans="1:9" x14ac:dyDescent="0.3">
      <c r="A580" t="s">
        <v>17</v>
      </c>
      <c r="B580">
        <v>5</v>
      </c>
      <c r="C580">
        <v>3</v>
      </c>
      <c r="D580">
        <v>4</v>
      </c>
      <c r="E580">
        <v>0</v>
      </c>
      <c r="F580">
        <v>59.328000000000003</v>
      </c>
      <c r="G580">
        <v>53.7643731367369</v>
      </c>
      <c r="H580">
        <f t="shared" si="27"/>
        <v>5.563626863263103</v>
      </c>
    </row>
    <row r="581" spans="1:9" x14ac:dyDescent="0.3">
      <c r="A581" t="s">
        <v>17</v>
      </c>
      <c r="B581">
        <v>5</v>
      </c>
      <c r="C581">
        <v>3</v>
      </c>
      <c r="D581">
        <v>5</v>
      </c>
      <c r="E581">
        <v>0</v>
      </c>
      <c r="F581">
        <v>70.86</v>
      </c>
      <c r="H581">
        <f t="shared" si="27"/>
        <v>70.86</v>
      </c>
    </row>
    <row r="582" spans="1:9" x14ac:dyDescent="0.3">
      <c r="A582" t="s">
        <v>17</v>
      </c>
      <c r="B582">
        <v>5</v>
      </c>
      <c r="C582">
        <v>3</v>
      </c>
      <c r="D582">
        <v>6</v>
      </c>
      <c r="E582">
        <v>0</v>
      </c>
      <c r="F582">
        <v>67.36</v>
      </c>
      <c r="H582">
        <f t="shared" si="27"/>
        <v>67.36</v>
      </c>
    </row>
    <row r="583" spans="1:9" x14ac:dyDescent="0.3">
      <c r="A583" t="s">
        <v>17</v>
      </c>
      <c r="B583">
        <v>5</v>
      </c>
      <c r="C583">
        <v>3</v>
      </c>
      <c r="D583">
        <v>7</v>
      </c>
      <c r="E583">
        <v>0</v>
      </c>
      <c r="F583">
        <v>72.31</v>
      </c>
      <c r="H583">
        <f t="shared" si="27"/>
        <v>72.31</v>
      </c>
    </row>
    <row r="584" spans="1:9" x14ac:dyDescent="0.3">
      <c r="A584" t="s">
        <v>17</v>
      </c>
      <c r="B584">
        <v>5</v>
      </c>
      <c r="C584">
        <v>3</v>
      </c>
      <c r="D584">
        <v>8</v>
      </c>
      <c r="E584">
        <v>0</v>
      </c>
      <c r="F584">
        <v>77.331000000000003</v>
      </c>
      <c r="H584">
        <f t="shared" si="27"/>
        <v>77.331000000000003</v>
      </c>
    </row>
    <row r="585" spans="1:9" x14ac:dyDescent="0.3">
      <c r="A585" t="s">
        <v>17</v>
      </c>
      <c r="B585">
        <v>5</v>
      </c>
      <c r="C585">
        <v>3</v>
      </c>
      <c r="D585">
        <v>9</v>
      </c>
      <c r="E585">
        <v>0</v>
      </c>
      <c r="F585">
        <v>63.774999999999999</v>
      </c>
      <c r="H585">
        <f t="shared" si="27"/>
        <v>63.774999999999999</v>
      </c>
    </row>
    <row r="586" spans="1:9" x14ac:dyDescent="0.3">
      <c r="A586" t="s">
        <v>17</v>
      </c>
      <c r="B586">
        <v>5</v>
      </c>
      <c r="C586">
        <v>3</v>
      </c>
      <c r="D586">
        <v>10</v>
      </c>
      <c r="E586">
        <v>0</v>
      </c>
      <c r="F586">
        <v>59.100999999999999</v>
      </c>
      <c r="H586">
        <f t="shared" si="27"/>
        <v>59.100999999999999</v>
      </c>
    </row>
    <row r="587" spans="1:9" x14ac:dyDescent="0.3">
      <c r="A587" t="s">
        <v>17</v>
      </c>
      <c r="B587">
        <v>5</v>
      </c>
      <c r="C587">
        <v>3</v>
      </c>
      <c r="D587">
        <v>11</v>
      </c>
      <c r="E587">
        <v>0</v>
      </c>
      <c r="F587">
        <v>54.390999999999998</v>
      </c>
      <c r="H587">
        <f t="shared" si="27"/>
        <v>54.390999999999998</v>
      </c>
    </row>
    <row r="588" spans="1:9" x14ac:dyDescent="0.3">
      <c r="A588" t="s">
        <v>17</v>
      </c>
      <c r="B588">
        <v>5</v>
      </c>
      <c r="C588">
        <v>3</v>
      </c>
      <c r="F588" s="1">
        <f>AVERAGE(F577:F587)</f>
        <v>66.73054545454545</v>
      </c>
      <c r="H588" s="1">
        <f>AVERAGE(H577:H587)</f>
        <v>52.218301104612038</v>
      </c>
      <c r="I588">
        <f>H588/F588</f>
        <v>0.78252471561440107</v>
      </c>
    </row>
    <row r="589" spans="1:9" x14ac:dyDescent="0.3">
      <c r="A589" t="s">
        <v>17</v>
      </c>
      <c r="B589">
        <v>5</v>
      </c>
      <c r="C589">
        <v>3</v>
      </c>
      <c r="D589">
        <v>1</v>
      </c>
      <c r="E589">
        <v>1E-3</v>
      </c>
      <c r="F589">
        <v>70.972999999999999</v>
      </c>
      <c r="G589">
        <v>26.610092362166789</v>
      </c>
      <c r="H589">
        <f>F589-G589</f>
        <v>44.36290763783321</v>
      </c>
    </row>
    <row r="590" spans="1:9" x14ac:dyDescent="0.3">
      <c r="A590" t="s">
        <v>17</v>
      </c>
      <c r="B590">
        <v>5</v>
      </c>
      <c r="C590">
        <v>3</v>
      </c>
      <c r="D590">
        <v>2</v>
      </c>
      <c r="E590">
        <v>1E-3</v>
      </c>
      <c r="F590">
        <v>65.271000000000001</v>
      </c>
      <c r="G590">
        <v>14.535521949908512</v>
      </c>
      <c r="H590">
        <f t="shared" ref="H590:H647" si="28">F590-G590</f>
        <v>50.735478050091487</v>
      </c>
    </row>
    <row r="591" spans="1:9" x14ac:dyDescent="0.3">
      <c r="A591" t="s">
        <v>17</v>
      </c>
      <c r="B591">
        <v>5</v>
      </c>
      <c r="C591">
        <v>3</v>
      </c>
      <c r="D591">
        <v>3</v>
      </c>
      <c r="E591">
        <v>1E-3</v>
      </c>
      <c r="F591">
        <v>63.436999999999998</v>
      </c>
      <c r="H591">
        <f t="shared" si="28"/>
        <v>63.436999999999998</v>
      </c>
    </row>
    <row r="592" spans="1:9" x14ac:dyDescent="0.3">
      <c r="A592" t="s">
        <v>17</v>
      </c>
      <c r="B592">
        <v>5</v>
      </c>
      <c r="C592">
        <v>3</v>
      </c>
      <c r="D592">
        <v>4</v>
      </c>
      <c r="E592">
        <v>1E-3</v>
      </c>
      <c r="F592">
        <v>83.997</v>
      </c>
      <c r="H592">
        <f t="shared" si="28"/>
        <v>83.997</v>
      </c>
    </row>
    <row r="593" spans="1:9" x14ac:dyDescent="0.3">
      <c r="A593" t="s">
        <v>17</v>
      </c>
      <c r="B593">
        <v>5</v>
      </c>
      <c r="C593">
        <v>3</v>
      </c>
      <c r="D593">
        <v>5</v>
      </c>
      <c r="E593">
        <v>1E-3</v>
      </c>
      <c r="F593">
        <v>60.974699999999999</v>
      </c>
      <c r="H593">
        <f t="shared" si="28"/>
        <v>60.974699999999999</v>
      </c>
    </row>
    <row r="594" spans="1:9" x14ac:dyDescent="0.3">
      <c r="A594" t="s">
        <v>17</v>
      </c>
      <c r="B594">
        <v>5</v>
      </c>
      <c r="C594">
        <v>3</v>
      </c>
      <c r="D594">
        <v>6</v>
      </c>
      <c r="E594">
        <v>1E-3</v>
      </c>
      <c r="F594">
        <v>69.302999999999997</v>
      </c>
      <c r="G594">
        <v>21.786603582643639</v>
      </c>
      <c r="H594">
        <f t="shared" si="28"/>
        <v>47.516396417356361</v>
      </c>
    </row>
    <row r="595" spans="1:9" x14ac:dyDescent="0.3">
      <c r="A595" t="s">
        <v>17</v>
      </c>
      <c r="B595">
        <v>5</v>
      </c>
      <c r="C595">
        <v>3</v>
      </c>
      <c r="D595">
        <v>7</v>
      </c>
      <c r="E595">
        <v>1E-3</v>
      </c>
      <c r="F595">
        <v>56.220999999999997</v>
      </c>
      <c r="H595">
        <f t="shared" si="28"/>
        <v>56.220999999999997</v>
      </c>
    </row>
    <row r="596" spans="1:9" x14ac:dyDescent="0.3">
      <c r="A596" t="s">
        <v>17</v>
      </c>
      <c r="B596">
        <v>5</v>
      </c>
      <c r="C596">
        <v>3</v>
      </c>
      <c r="D596">
        <v>8</v>
      </c>
      <c r="E596">
        <v>1E-3</v>
      </c>
      <c r="F596">
        <v>57.012</v>
      </c>
      <c r="H596">
        <f t="shared" si="28"/>
        <v>57.012</v>
      </c>
    </row>
    <row r="597" spans="1:9" x14ac:dyDescent="0.3">
      <c r="A597" t="s">
        <v>17</v>
      </c>
      <c r="B597">
        <v>5</v>
      </c>
      <c r="C597">
        <v>3</v>
      </c>
      <c r="D597">
        <v>9</v>
      </c>
      <c r="E597">
        <v>1E-3</v>
      </c>
      <c r="F597">
        <v>63.368000000000002</v>
      </c>
      <c r="H597">
        <f t="shared" si="28"/>
        <v>63.368000000000002</v>
      </c>
    </row>
    <row r="598" spans="1:9" x14ac:dyDescent="0.3">
      <c r="A598" t="s">
        <v>17</v>
      </c>
      <c r="B598">
        <v>5</v>
      </c>
      <c r="C598">
        <v>3</v>
      </c>
      <c r="D598">
        <v>10</v>
      </c>
      <c r="E598">
        <v>1E-3</v>
      </c>
      <c r="F598">
        <v>59.56</v>
      </c>
      <c r="G598">
        <v>54</v>
      </c>
      <c r="H598">
        <f t="shared" si="28"/>
        <v>5.5600000000000023</v>
      </c>
    </row>
    <row r="599" spans="1:9" x14ac:dyDescent="0.3">
      <c r="A599" t="s">
        <v>17</v>
      </c>
      <c r="B599">
        <v>5</v>
      </c>
      <c r="C599">
        <v>3</v>
      </c>
      <c r="D599">
        <v>11</v>
      </c>
      <c r="E599">
        <v>1E-3</v>
      </c>
      <c r="F599">
        <v>60.783999999999999</v>
      </c>
      <c r="H599">
        <f t="shared" si="28"/>
        <v>60.783999999999999</v>
      </c>
    </row>
    <row r="600" spans="1:9" x14ac:dyDescent="0.3">
      <c r="A600" t="s">
        <v>17</v>
      </c>
      <c r="B600">
        <v>5</v>
      </c>
      <c r="C600">
        <v>3</v>
      </c>
      <c r="F600" s="1">
        <f>AVERAGE(F589:F599)</f>
        <v>64.62733636363636</v>
      </c>
      <c r="H600" s="1">
        <f>AVERAGE(H589:H599)</f>
        <v>53.997134736843741</v>
      </c>
      <c r="I600">
        <f>H600/F600</f>
        <v>0.83551539913419859</v>
      </c>
    </row>
    <row r="601" spans="1:9" x14ac:dyDescent="0.3">
      <c r="A601" t="s">
        <v>17</v>
      </c>
      <c r="B601">
        <v>5</v>
      </c>
      <c r="C601">
        <v>3</v>
      </c>
      <c r="D601">
        <v>1</v>
      </c>
      <c r="E601">
        <v>0.01</v>
      </c>
      <c r="F601">
        <v>59.643999999999998</v>
      </c>
      <c r="G601">
        <v>32.377176386718212</v>
      </c>
      <c r="H601">
        <f t="shared" si="28"/>
        <v>27.266823613281787</v>
      </c>
    </row>
    <row r="602" spans="1:9" x14ac:dyDescent="0.3">
      <c r="A602" t="s">
        <v>17</v>
      </c>
      <c r="B602">
        <v>5</v>
      </c>
      <c r="C602">
        <v>3</v>
      </c>
      <c r="D602">
        <v>2</v>
      </c>
      <c r="E602">
        <v>0.01</v>
      </c>
      <c r="F602">
        <v>72.337999999999994</v>
      </c>
      <c r="G602">
        <v>72.337999999999994</v>
      </c>
      <c r="H602">
        <f t="shared" si="28"/>
        <v>0</v>
      </c>
    </row>
    <row r="603" spans="1:9" x14ac:dyDescent="0.3">
      <c r="A603" t="s">
        <v>17</v>
      </c>
      <c r="B603">
        <v>5</v>
      </c>
      <c r="C603">
        <v>3</v>
      </c>
      <c r="D603">
        <v>3</v>
      </c>
      <c r="E603">
        <v>0.01</v>
      </c>
      <c r="F603">
        <v>52.588999999999999</v>
      </c>
      <c r="G603">
        <v>23.684781042859733</v>
      </c>
      <c r="H603">
        <f t="shared" si="28"/>
        <v>28.904218957140266</v>
      </c>
    </row>
    <row r="604" spans="1:9" x14ac:dyDescent="0.3">
      <c r="A604" t="s">
        <v>17</v>
      </c>
      <c r="B604">
        <v>5</v>
      </c>
      <c r="C604">
        <v>3</v>
      </c>
      <c r="D604">
        <v>4</v>
      </c>
      <c r="E604">
        <v>0.01</v>
      </c>
      <c r="F604">
        <v>59.276000000000003</v>
      </c>
      <c r="H604">
        <f t="shared" si="28"/>
        <v>59.276000000000003</v>
      </c>
    </row>
    <row r="605" spans="1:9" x14ac:dyDescent="0.3">
      <c r="A605" t="s">
        <v>17</v>
      </c>
      <c r="B605">
        <v>5</v>
      </c>
      <c r="C605">
        <v>3</v>
      </c>
      <c r="D605">
        <v>5</v>
      </c>
      <c r="E605">
        <v>0.01</v>
      </c>
      <c r="F605">
        <v>62.838999999999999</v>
      </c>
      <c r="H605">
        <f t="shared" si="28"/>
        <v>62.838999999999999</v>
      </c>
    </row>
    <row r="606" spans="1:9" x14ac:dyDescent="0.3">
      <c r="A606" t="s">
        <v>17</v>
      </c>
      <c r="B606">
        <v>5</v>
      </c>
      <c r="C606">
        <v>3</v>
      </c>
      <c r="D606">
        <v>6</v>
      </c>
      <c r="E606">
        <v>0.01</v>
      </c>
      <c r="F606">
        <v>84.930999999999997</v>
      </c>
      <c r="H606">
        <f t="shared" si="28"/>
        <v>84.930999999999997</v>
      </c>
    </row>
    <row r="607" spans="1:9" x14ac:dyDescent="0.3">
      <c r="A607" t="s">
        <v>17</v>
      </c>
      <c r="B607">
        <v>5</v>
      </c>
      <c r="C607">
        <v>3</v>
      </c>
      <c r="D607">
        <v>7</v>
      </c>
      <c r="E607">
        <v>0.01</v>
      </c>
      <c r="F607">
        <v>69.146000000000001</v>
      </c>
      <c r="H607">
        <f t="shared" si="28"/>
        <v>69.146000000000001</v>
      </c>
    </row>
    <row r="608" spans="1:9" x14ac:dyDescent="0.3">
      <c r="A608" t="s">
        <v>17</v>
      </c>
      <c r="B608">
        <v>5</v>
      </c>
      <c r="C608">
        <v>3</v>
      </c>
      <c r="D608">
        <v>8</v>
      </c>
      <c r="E608">
        <v>0.01</v>
      </c>
      <c r="F608">
        <v>68.786000000000001</v>
      </c>
      <c r="H608">
        <f t="shared" si="28"/>
        <v>68.786000000000001</v>
      </c>
    </row>
    <row r="609" spans="1:9" x14ac:dyDescent="0.3">
      <c r="A609" t="s">
        <v>17</v>
      </c>
      <c r="B609">
        <v>5</v>
      </c>
      <c r="C609">
        <v>3</v>
      </c>
      <c r="D609">
        <v>9</v>
      </c>
      <c r="E609">
        <v>0.01</v>
      </c>
      <c r="F609">
        <v>49.896999999999998</v>
      </c>
      <c r="H609">
        <f t="shared" si="28"/>
        <v>49.896999999999998</v>
      </c>
    </row>
    <row r="610" spans="1:9" x14ac:dyDescent="0.3">
      <c r="A610" t="s">
        <v>17</v>
      </c>
      <c r="B610">
        <v>5</v>
      </c>
      <c r="C610">
        <v>3</v>
      </c>
      <c r="D610">
        <v>10</v>
      </c>
      <c r="E610">
        <v>0.01</v>
      </c>
      <c r="F610">
        <v>59.234999999999999</v>
      </c>
      <c r="H610">
        <f t="shared" si="28"/>
        <v>59.234999999999999</v>
      </c>
    </row>
    <row r="611" spans="1:9" x14ac:dyDescent="0.3">
      <c r="A611" t="s">
        <v>17</v>
      </c>
      <c r="B611">
        <v>5</v>
      </c>
      <c r="C611">
        <v>3</v>
      </c>
      <c r="D611">
        <v>11</v>
      </c>
      <c r="E611">
        <v>0.01</v>
      </c>
      <c r="F611">
        <v>54.497</v>
      </c>
      <c r="H611">
        <f t="shared" si="28"/>
        <v>54.497</v>
      </c>
    </row>
    <row r="612" spans="1:9" x14ac:dyDescent="0.3">
      <c r="A612" t="s">
        <v>17</v>
      </c>
      <c r="B612">
        <v>5</v>
      </c>
      <c r="C612">
        <v>3</v>
      </c>
      <c r="F612" s="1">
        <f>AVERAGE(F601:F611)</f>
        <v>63.016181818181821</v>
      </c>
      <c r="H612" s="1">
        <f>AVERAGE(H601:H611)</f>
        <v>51.343458415492911</v>
      </c>
      <c r="I612">
        <f>H612/F612</f>
        <v>0.81476625422391069</v>
      </c>
    </row>
    <row r="613" spans="1:9" x14ac:dyDescent="0.3">
      <c r="A613" t="s">
        <v>17</v>
      </c>
      <c r="B613">
        <v>5</v>
      </c>
      <c r="C613">
        <v>3</v>
      </c>
      <c r="D613">
        <v>1</v>
      </c>
      <c r="E613">
        <v>0.1</v>
      </c>
      <c r="F613">
        <v>62.823999999999998</v>
      </c>
      <c r="G613">
        <v>25.541780549689967</v>
      </c>
      <c r="H613">
        <f t="shared" si="28"/>
        <v>37.282219450310031</v>
      </c>
    </row>
    <row r="614" spans="1:9" x14ac:dyDescent="0.3">
      <c r="A614" t="s">
        <v>17</v>
      </c>
      <c r="B614">
        <v>5</v>
      </c>
      <c r="C614">
        <v>3</v>
      </c>
      <c r="D614">
        <v>2</v>
      </c>
      <c r="E614">
        <v>0.1</v>
      </c>
      <c r="F614">
        <v>72.820999999999998</v>
      </c>
      <c r="G614">
        <v>38.993877576067632</v>
      </c>
      <c r="H614">
        <f t="shared" si="28"/>
        <v>33.827122423932366</v>
      </c>
    </row>
    <row r="615" spans="1:9" x14ac:dyDescent="0.3">
      <c r="A615" t="s">
        <v>17</v>
      </c>
      <c r="B615">
        <v>5</v>
      </c>
      <c r="C615">
        <v>3</v>
      </c>
      <c r="D615">
        <v>3</v>
      </c>
      <c r="E615">
        <v>0.1</v>
      </c>
      <c r="F615">
        <v>59.698</v>
      </c>
      <c r="G615">
        <v>49.8715431680927</v>
      </c>
      <c r="H615">
        <f t="shared" si="28"/>
        <v>9.8264568319073007</v>
      </c>
    </row>
    <row r="616" spans="1:9" x14ac:dyDescent="0.3">
      <c r="A616" t="s">
        <v>17</v>
      </c>
      <c r="B616">
        <v>5</v>
      </c>
      <c r="C616">
        <v>3</v>
      </c>
      <c r="D616">
        <v>4</v>
      </c>
      <c r="E616">
        <v>0.1</v>
      </c>
      <c r="F616">
        <v>56.031999999999996</v>
      </c>
      <c r="G616">
        <v>50.760523468932902</v>
      </c>
      <c r="H616">
        <f t="shared" si="28"/>
        <v>5.2714765310670941</v>
      </c>
    </row>
    <row r="617" spans="1:9" x14ac:dyDescent="0.3">
      <c r="A617" t="s">
        <v>17</v>
      </c>
      <c r="B617">
        <v>5</v>
      </c>
      <c r="C617">
        <v>3</v>
      </c>
      <c r="D617">
        <v>5</v>
      </c>
      <c r="E617">
        <v>0.1</v>
      </c>
      <c r="F617">
        <v>70.489000000000004</v>
      </c>
      <c r="G617">
        <v>38.598542784291325</v>
      </c>
      <c r="H617">
        <f t="shared" si="28"/>
        <v>31.890457215708679</v>
      </c>
    </row>
    <row r="618" spans="1:9" x14ac:dyDescent="0.3">
      <c r="A618" t="s">
        <v>17</v>
      </c>
      <c r="B618">
        <v>5</v>
      </c>
      <c r="C618">
        <v>3</v>
      </c>
      <c r="D618">
        <v>6</v>
      </c>
      <c r="E618">
        <v>0.1</v>
      </c>
      <c r="F618">
        <v>66.876000000000005</v>
      </c>
      <c r="G618">
        <v>20.701223960064631</v>
      </c>
      <c r="H618">
        <f t="shared" si="28"/>
        <v>46.174776039935374</v>
      </c>
    </row>
    <row r="619" spans="1:9" x14ac:dyDescent="0.3">
      <c r="A619" t="s">
        <v>17</v>
      </c>
      <c r="B619">
        <v>5</v>
      </c>
      <c r="C619">
        <v>3</v>
      </c>
      <c r="D619">
        <v>7</v>
      </c>
      <c r="E619">
        <v>0.1</v>
      </c>
      <c r="F619">
        <v>62.468000000000004</v>
      </c>
      <c r="G619">
        <v>53.185689301554902</v>
      </c>
      <c r="H619">
        <f t="shared" si="28"/>
        <v>9.2823106984451016</v>
      </c>
    </row>
    <row r="620" spans="1:9" x14ac:dyDescent="0.3">
      <c r="A620" t="s">
        <v>17</v>
      </c>
      <c r="B620">
        <v>5</v>
      </c>
      <c r="C620">
        <v>3</v>
      </c>
      <c r="D620">
        <v>8</v>
      </c>
      <c r="E620">
        <v>0.1</v>
      </c>
      <c r="F620">
        <v>56.298000000000002</v>
      </c>
      <c r="G620">
        <v>43.209584056930893</v>
      </c>
      <c r="H620">
        <f t="shared" si="28"/>
        <v>13.088415943069108</v>
      </c>
    </row>
    <row r="621" spans="1:9" x14ac:dyDescent="0.3">
      <c r="A621" t="s">
        <v>17</v>
      </c>
      <c r="B621">
        <v>5</v>
      </c>
      <c r="C621">
        <v>3</v>
      </c>
      <c r="D621">
        <v>9</v>
      </c>
      <c r="E621">
        <v>0.1</v>
      </c>
      <c r="F621" t="s">
        <v>8</v>
      </c>
      <c r="G621" t="s">
        <v>8</v>
      </c>
      <c r="H621" t="s">
        <v>8</v>
      </c>
    </row>
    <row r="622" spans="1:9" x14ac:dyDescent="0.3">
      <c r="A622" t="s">
        <v>17</v>
      </c>
      <c r="B622">
        <v>5</v>
      </c>
      <c r="C622">
        <v>3</v>
      </c>
      <c r="D622">
        <v>10</v>
      </c>
      <c r="E622">
        <v>0.1</v>
      </c>
      <c r="F622">
        <v>73.495999999999995</v>
      </c>
      <c r="G622">
        <v>43.488847017096397</v>
      </c>
      <c r="H622">
        <f t="shared" si="28"/>
        <v>30.007152982903598</v>
      </c>
    </row>
    <row r="623" spans="1:9" x14ac:dyDescent="0.3">
      <c r="A623" t="s">
        <v>17</v>
      </c>
      <c r="B623">
        <v>5</v>
      </c>
      <c r="C623">
        <v>3</v>
      </c>
      <c r="D623">
        <v>11</v>
      </c>
      <c r="E623">
        <v>0.1</v>
      </c>
      <c r="F623">
        <v>74.271000000000001</v>
      </c>
      <c r="G623">
        <v>19.7393254415847</v>
      </c>
      <c r="H623">
        <f t="shared" si="28"/>
        <v>54.531674558415304</v>
      </c>
    </row>
    <row r="624" spans="1:9" x14ac:dyDescent="0.3">
      <c r="A624" t="s">
        <v>17</v>
      </c>
      <c r="B624">
        <v>5</v>
      </c>
      <c r="C624">
        <v>3</v>
      </c>
      <c r="F624" s="1">
        <f>AVERAGE(F613:F623)</f>
        <v>65.527299999999997</v>
      </c>
      <c r="H624" s="1">
        <f>AVERAGE(H613:H623)</f>
        <v>27.118206267569395</v>
      </c>
      <c r="I624">
        <f>H624/F624</f>
        <v>0.41384592784334767</v>
      </c>
    </row>
    <row r="625" spans="1:9" x14ac:dyDescent="0.3">
      <c r="A625" t="s">
        <v>17</v>
      </c>
      <c r="B625">
        <v>5</v>
      </c>
      <c r="C625">
        <v>3</v>
      </c>
      <c r="D625">
        <v>1</v>
      </c>
      <c r="E625">
        <v>1</v>
      </c>
      <c r="F625">
        <v>58.923000000000002</v>
      </c>
      <c r="G625">
        <v>58.923000000000002</v>
      </c>
      <c r="H625">
        <f t="shared" si="28"/>
        <v>0</v>
      </c>
    </row>
    <row r="626" spans="1:9" x14ac:dyDescent="0.3">
      <c r="A626" t="s">
        <v>17</v>
      </c>
      <c r="B626">
        <v>5</v>
      </c>
      <c r="C626">
        <v>3</v>
      </c>
      <c r="D626">
        <v>2</v>
      </c>
      <c r="E626">
        <v>1</v>
      </c>
      <c r="F626">
        <v>73.802000000000007</v>
      </c>
      <c r="G626">
        <v>65.300283539208692</v>
      </c>
      <c r="H626">
        <f t="shared" si="28"/>
        <v>8.5017164607913145</v>
      </c>
    </row>
    <row r="627" spans="1:9" x14ac:dyDescent="0.3">
      <c r="A627" t="s">
        <v>17</v>
      </c>
      <c r="B627">
        <v>5</v>
      </c>
      <c r="C627">
        <v>3</v>
      </c>
      <c r="D627">
        <v>3</v>
      </c>
      <c r="E627">
        <v>1</v>
      </c>
      <c r="F627">
        <v>57.670999999999999</v>
      </c>
      <c r="G627">
        <v>49.5594665568781</v>
      </c>
      <c r="H627">
        <f t="shared" si="28"/>
        <v>8.1115334431218997</v>
      </c>
    </row>
    <row r="628" spans="1:9" x14ac:dyDescent="0.3">
      <c r="A628" t="s">
        <v>17</v>
      </c>
      <c r="B628">
        <v>5</v>
      </c>
      <c r="C628">
        <v>3</v>
      </c>
      <c r="D628">
        <v>4</v>
      </c>
      <c r="E628">
        <v>1</v>
      </c>
      <c r="F628">
        <v>64.433000000000007</v>
      </c>
      <c r="G628">
        <v>60.821795340677198</v>
      </c>
      <c r="H628">
        <f t="shared" si="28"/>
        <v>3.6112046593228087</v>
      </c>
    </row>
    <row r="629" spans="1:9" x14ac:dyDescent="0.3">
      <c r="A629" t="s">
        <v>17</v>
      </c>
      <c r="B629">
        <v>5</v>
      </c>
      <c r="C629">
        <v>3</v>
      </c>
      <c r="D629">
        <v>5</v>
      </c>
      <c r="E629">
        <v>1</v>
      </c>
      <c r="F629">
        <v>59.387</v>
      </c>
      <c r="G629">
        <v>57.897399339933898</v>
      </c>
      <c r="H629">
        <f t="shared" si="28"/>
        <v>1.4896006600661025</v>
      </c>
    </row>
    <row r="630" spans="1:9" x14ac:dyDescent="0.3">
      <c r="A630" t="s">
        <v>17</v>
      </c>
      <c r="B630">
        <v>5</v>
      </c>
      <c r="C630">
        <v>3</v>
      </c>
      <c r="D630">
        <v>6</v>
      </c>
      <c r="E630">
        <v>1</v>
      </c>
      <c r="F630">
        <v>63.945999999999998</v>
      </c>
      <c r="G630">
        <v>60.154665787419297</v>
      </c>
      <c r="H630">
        <f t="shared" si="28"/>
        <v>3.7913342125807006</v>
      </c>
    </row>
    <row r="631" spans="1:9" x14ac:dyDescent="0.3">
      <c r="A631" t="s">
        <v>17</v>
      </c>
      <c r="B631">
        <v>5</v>
      </c>
      <c r="C631">
        <v>3</v>
      </c>
      <c r="D631">
        <v>7</v>
      </c>
      <c r="E631">
        <v>1</v>
      </c>
      <c r="F631">
        <v>62.094000000000001</v>
      </c>
      <c r="G631">
        <v>61.040735477759</v>
      </c>
      <c r="H631">
        <f t="shared" si="28"/>
        <v>1.0532645222410011</v>
      </c>
    </row>
    <row r="632" spans="1:9" x14ac:dyDescent="0.3">
      <c r="A632" t="s">
        <v>17</v>
      </c>
      <c r="B632">
        <v>5</v>
      </c>
      <c r="C632">
        <v>3</v>
      </c>
      <c r="D632">
        <v>8</v>
      </c>
      <c r="E632">
        <v>1</v>
      </c>
      <c r="F632">
        <v>76.864000000000004</v>
      </c>
      <c r="G632">
        <v>70.622780989906403</v>
      </c>
      <c r="H632">
        <f t="shared" si="28"/>
        <v>6.2412190100936016</v>
      </c>
    </row>
    <row r="633" spans="1:9" x14ac:dyDescent="0.3">
      <c r="A633" t="s">
        <v>17</v>
      </c>
      <c r="B633">
        <v>5</v>
      </c>
      <c r="C633">
        <v>3</v>
      </c>
      <c r="D633">
        <v>9</v>
      </c>
      <c r="E633">
        <v>1</v>
      </c>
      <c r="F633">
        <v>51.435000000000002</v>
      </c>
      <c r="G633">
        <v>46</v>
      </c>
      <c r="H633">
        <f t="shared" si="28"/>
        <v>5.4350000000000023</v>
      </c>
    </row>
    <row r="634" spans="1:9" x14ac:dyDescent="0.3">
      <c r="A634" t="s">
        <v>17</v>
      </c>
      <c r="B634">
        <v>5</v>
      </c>
      <c r="C634">
        <v>3</v>
      </c>
      <c r="D634">
        <v>10</v>
      </c>
      <c r="E634">
        <v>1</v>
      </c>
      <c r="F634">
        <v>59.773000000000003</v>
      </c>
      <c r="G634">
        <v>56</v>
      </c>
      <c r="H634">
        <f t="shared" si="28"/>
        <v>3.7730000000000032</v>
      </c>
    </row>
    <row r="635" spans="1:9" x14ac:dyDescent="0.3">
      <c r="A635" t="s">
        <v>17</v>
      </c>
      <c r="B635">
        <v>5</v>
      </c>
      <c r="C635">
        <v>3</v>
      </c>
      <c r="D635">
        <v>11</v>
      </c>
      <c r="E635">
        <v>1</v>
      </c>
      <c r="F635">
        <v>58.128999999999998</v>
      </c>
      <c r="G635">
        <v>25</v>
      </c>
      <c r="H635">
        <f t="shared" si="28"/>
        <v>33.128999999999998</v>
      </c>
    </row>
    <row r="636" spans="1:9" x14ac:dyDescent="0.3">
      <c r="A636" t="s">
        <v>17</v>
      </c>
      <c r="B636">
        <v>5</v>
      </c>
      <c r="C636">
        <v>3</v>
      </c>
      <c r="F636" s="1">
        <f>AVERAGE(F625:F635)</f>
        <v>62.405181818181831</v>
      </c>
      <c r="H636" s="1">
        <f>AVERAGE(H625:H635)</f>
        <v>6.8306248152924942</v>
      </c>
      <c r="I636">
        <f>H636/F636</f>
        <v>0.10945605182584986</v>
      </c>
    </row>
    <row r="637" spans="1:9" x14ac:dyDescent="0.3">
      <c r="A637" t="s">
        <v>17</v>
      </c>
      <c r="B637">
        <v>5</v>
      </c>
      <c r="C637">
        <v>3</v>
      </c>
      <c r="D637">
        <v>1</v>
      </c>
      <c r="E637">
        <v>10</v>
      </c>
      <c r="F637">
        <v>71.39</v>
      </c>
      <c r="G637">
        <v>69.111010031471096</v>
      </c>
      <c r="H637">
        <f t="shared" si="28"/>
        <v>2.2789899685289043</v>
      </c>
    </row>
    <row r="638" spans="1:9" x14ac:dyDescent="0.3">
      <c r="A638" t="s">
        <v>17</v>
      </c>
      <c r="B638">
        <v>5</v>
      </c>
      <c r="C638">
        <v>3</v>
      </c>
      <c r="D638">
        <v>2</v>
      </c>
      <c r="E638">
        <v>10</v>
      </c>
      <c r="F638">
        <v>65.55</v>
      </c>
      <c r="G638">
        <v>61.4151037125363</v>
      </c>
      <c r="H638">
        <f t="shared" si="28"/>
        <v>4.1348962874636968</v>
      </c>
    </row>
    <row r="639" spans="1:9" x14ac:dyDescent="0.3">
      <c r="A639" t="s">
        <v>17</v>
      </c>
      <c r="B639">
        <v>5</v>
      </c>
      <c r="C639">
        <v>3</v>
      </c>
      <c r="D639">
        <v>3</v>
      </c>
      <c r="E639">
        <v>10</v>
      </c>
      <c r="F639">
        <v>63.610999999999997</v>
      </c>
      <c r="G639">
        <v>55.463073513141907</v>
      </c>
      <c r="H639">
        <f t="shared" si="28"/>
        <v>8.1479264868580898</v>
      </c>
    </row>
    <row r="640" spans="1:9" x14ac:dyDescent="0.3">
      <c r="A640" t="s">
        <v>17</v>
      </c>
      <c r="B640">
        <v>5</v>
      </c>
      <c r="C640">
        <v>3</v>
      </c>
      <c r="D640">
        <v>4</v>
      </c>
      <c r="E640">
        <v>10</v>
      </c>
      <c r="F640">
        <v>67.144999999999996</v>
      </c>
      <c r="G640">
        <v>61.683833110500601</v>
      </c>
      <c r="H640">
        <f t="shared" si="28"/>
        <v>5.4611668894993954</v>
      </c>
    </row>
    <row r="641" spans="1:9" x14ac:dyDescent="0.3">
      <c r="A641" t="s">
        <v>17</v>
      </c>
      <c r="B641">
        <v>5</v>
      </c>
      <c r="C641">
        <v>3</v>
      </c>
      <c r="D641">
        <v>5</v>
      </c>
      <c r="E641">
        <v>10</v>
      </c>
      <c r="F641">
        <v>56.313000000000002</v>
      </c>
      <c r="G641">
        <v>54.755925334179281</v>
      </c>
      <c r="H641">
        <f t="shared" si="28"/>
        <v>1.5570746658207213</v>
      </c>
    </row>
    <row r="642" spans="1:9" x14ac:dyDescent="0.3">
      <c r="A642" t="s">
        <v>17</v>
      </c>
      <c r="B642">
        <v>5</v>
      </c>
      <c r="C642">
        <v>3</v>
      </c>
      <c r="D642">
        <v>6</v>
      </c>
      <c r="E642">
        <v>10</v>
      </c>
      <c r="F642">
        <v>65.100999999999999</v>
      </c>
      <c r="G642">
        <v>63.614728867518402</v>
      </c>
      <c r="H642">
        <f t="shared" si="28"/>
        <v>1.4862711324815976</v>
      </c>
    </row>
    <row r="643" spans="1:9" x14ac:dyDescent="0.3">
      <c r="A643" t="s">
        <v>17</v>
      </c>
      <c r="B643">
        <v>5</v>
      </c>
      <c r="C643">
        <v>3</v>
      </c>
      <c r="D643">
        <v>7</v>
      </c>
      <c r="E643">
        <v>10</v>
      </c>
      <c r="F643">
        <v>56.365000000000002</v>
      </c>
      <c r="G643">
        <v>50.895856897412301</v>
      </c>
      <c r="H643">
        <f t="shared" si="28"/>
        <v>5.4691431025877009</v>
      </c>
    </row>
    <row r="644" spans="1:9" x14ac:dyDescent="0.3">
      <c r="A644" t="s">
        <v>17</v>
      </c>
      <c r="B644">
        <v>5</v>
      </c>
      <c r="C644">
        <v>3</v>
      </c>
      <c r="D644">
        <v>8</v>
      </c>
      <c r="E644">
        <v>10</v>
      </c>
      <c r="F644">
        <v>54.893000000000001</v>
      </c>
      <c r="G644">
        <v>52.870130996790003</v>
      </c>
      <c r="H644">
        <f t="shared" si="28"/>
        <v>2.0228690032099976</v>
      </c>
    </row>
    <row r="645" spans="1:9" x14ac:dyDescent="0.3">
      <c r="A645" t="s">
        <v>17</v>
      </c>
      <c r="B645">
        <v>5</v>
      </c>
      <c r="C645">
        <v>3</v>
      </c>
      <c r="D645">
        <v>9</v>
      </c>
      <c r="E645">
        <v>10</v>
      </c>
      <c r="F645">
        <v>55.94</v>
      </c>
      <c r="G645">
        <v>3</v>
      </c>
      <c r="H645">
        <f t="shared" si="28"/>
        <v>52.94</v>
      </c>
    </row>
    <row r="646" spans="1:9" x14ac:dyDescent="0.3">
      <c r="A646" t="s">
        <v>17</v>
      </c>
      <c r="B646">
        <v>5</v>
      </c>
      <c r="C646">
        <v>3</v>
      </c>
      <c r="D646">
        <v>10</v>
      </c>
      <c r="E646">
        <v>10</v>
      </c>
      <c r="F646">
        <v>77.146000000000001</v>
      </c>
      <c r="G646">
        <v>3</v>
      </c>
      <c r="H646">
        <f t="shared" si="28"/>
        <v>74.146000000000001</v>
      </c>
    </row>
    <row r="647" spans="1:9" x14ac:dyDescent="0.3">
      <c r="A647" t="s">
        <v>17</v>
      </c>
      <c r="B647">
        <v>5</v>
      </c>
      <c r="C647">
        <v>3</v>
      </c>
      <c r="D647">
        <v>11</v>
      </c>
      <c r="E647">
        <v>10</v>
      </c>
      <c r="F647">
        <v>65.337000000000003</v>
      </c>
      <c r="G647">
        <v>65</v>
      </c>
      <c r="H647">
        <f t="shared" si="28"/>
        <v>0.3370000000000033</v>
      </c>
    </row>
    <row r="648" spans="1:9" x14ac:dyDescent="0.3">
      <c r="A648" t="s">
        <v>17</v>
      </c>
      <c r="B648">
        <v>5</v>
      </c>
      <c r="C648">
        <v>3</v>
      </c>
      <c r="F648" s="1">
        <f>AVERAGE(F637:F647)</f>
        <v>63.526454545454541</v>
      </c>
      <c r="H648" s="1">
        <f>AVERAGE(H637:H647)</f>
        <v>14.361939776040918</v>
      </c>
      <c r="I648">
        <f>H648/F648</f>
        <v>0.22607809421765609</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718"/>
  <sheetViews>
    <sheetView workbookViewId="0">
      <selection activeCell="M709" sqref="M709"/>
    </sheetView>
  </sheetViews>
  <sheetFormatPr defaultRowHeight="14.4" x14ac:dyDescent="0.3"/>
  <cols>
    <col min="6" max="6" width="12.44140625" customWidth="1"/>
    <col min="7" max="7" width="12" customWidth="1"/>
  </cols>
  <sheetData>
    <row r="1" spans="1:9" x14ac:dyDescent="0.3">
      <c r="A1" t="s">
        <v>0</v>
      </c>
      <c r="B1" t="s">
        <v>1</v>
      </c>
      <c r="C1" t="s">
        <v>2</v>
      </c>
      <c r="D1" t="s">
        <v>9</v>
      </c>
      <c r="E1" t="s">
        <v>7</v>
      </c>
      <c r="F1" t="s">
        <v>16</v>
      </c>
      <c r="G1" t="s">
        <v>12</v>
      </c>
      <c r="H1" t="s">
        <v>13</v>
      </c>
      <c r="I1" t="s">
        <v>19</v>
      </c>
    </row>
    <row r="2" spans="1:9" x14ac:dyDescent="0.3">
      <c r="A2" t="s">
        <v>18</v>
      </c>
      <c r="B2">
        <v>2</v>
      </c>
      <c r="C2">
        <v>1</v>
      </c>
      <c r="D2">
        <v>1</v>
      </c>
      <c r="E2">
        <v>0</v>
      </c>
      <c r="F2">
        <v>2.8647753584346498</v>
      </c>
      <c r="H2">
        <f>F2-G2</f>
        <v>2.8647753584346498</v>
      </c>
    </row>
    <row r="3" spans="1:9" x14ac:dyDescent="0.3">
      <c r="A3" t="s">
        <v>18</v>
      </c>
      <c r="B3">
        <v>2</v>
      </c>
      <c r="C3">
        <v>1</v>
      </c>
      <c r="D3">
        <v>2</v>
      </c>
      <c r="E3">
        <v>0</v>
      </c>
      <c r="F3">
        <v>2.9320306287860198</v>
      </c>
      <c r="H3">
        <f t="shared" ref="H3:H66" si="0">F3-G3</f>
        <v>2.9320306287860198</v>
      </c>
    </row>
    <row r="4" spans="1:9" x14ac:dyDescent="0.3">
      <c r="A4" t="s">
        <v>18</v>
      </c>
      <c r="B4">
        <v>2</v>
      </c>
      <c r="C4">
        <v>1</v>
      </c>
      <c r="D4">
        <v>3</v>
      </c>
      <c r="E4">
        <v>0</v>
      </c>
      <c r="F4">
        <v>3.5999297551090099</v>
      </c>
      <c r="H4">
        <f t="shared" si="0"/>
        <v>3.5999297551090099</v>
      </c>
    </row>
    <row r="5" spans="1:9" x14ac:dyDescent="0.3">
      <c r="A5" t="s">
        <v>18</v>
      </c>
      <c r="B5">
        <v>2</v>
      </c>
      <c r="C5">
        <v>1</v>
      </c>
      <c r="D5">
        <v>4</v>
      </c>
      <c r="E5">
        <v>0</v>
      </c>
      <c r="F5">
        <v>3.38697319890582</v>
      </c>
      <c r="G5" s="7">
        <f>3.73663236210723-0.5</f>
        <v>3.2366323621072302</v>
      </c>
      <c r="H5">
        <f t="shared" si="0"/>
        <v>0.15034083679858989</v>
      </c>
    </row>
    <row r="6" spans="1:9" x14ac:dyDescent="0.3">
      <c r="A6" t="s">
        <v>18</v>
      </c>
      <c r="B6">
        <v>2</v>
      </c>
      <c r="C6">
        <v>1</v>
      </c>
      <c r="D6">
        <v>5</v>
      </c>
      <c r="E6">
        <v>0</v>
      </c>
      <c r="F6">
        <v>3.4761485930447402</v>
      </c>
      <c r="H6">
        <f t="shared" si="0"/>
        <v>3.4761485930447402</v>
      </c>
    </row>
    <row r="7" spans="1:9" x14ac:dyDescent="0.3">
      <c r="A7" t="s">
        <v>18</v>
      </c>
      <c r="B7">
        <v>2</v>
      </c>
      <c r="C7">
        <v>1</v>
      </c>
      <c r="D7">
        <v>6</v>
      </c>
      <c r="E7">
        <v>0</v>
      </c>
      <c r="F7">
        <v>3.3525689618707801</v>
      </c>
      <c r="H7">
        <f t="shared" si="0"/>
        <v>3.3525689618707801</v>
      </c>
    </row>
    <row r="8" spans="1:9" x14ac:dyDescent="0.3">
      <c r="A8" t="s">
        <v>18</v>
      </c>
      <c r="B8">
        <v>2</v>
      </c>
      <c r="C8">
        <v>1</v>
      </c>
      <c r="D8">
        <v>7</v>
      </c>
      <c r="E8">
        <v>0</v>
      </c>
      <c r="F8">
        <v>2.4890091424149898</v>
      </c>
      <c r="H8">
        <f t="shared" si="0"/>
        <v>2.4890091424149898</v>
      </c>
    </row>
    <row r="9" spans="1:9" x14ac:dyDescent="0.3">
      <c r="A9" t="s">
        <v>18</v>
      </c>
      <c r="B9">
        <v>2</v>
      </c>
      <c r="C9">
        <v>1</v>
      </c>
      <c r="D9">
        <v>8</v>
      </c>
      <c r="E9">
        <v>0</v>
      </c>
      <c r="F9">
        <v>3.0381286884752599</v>
      </c>
      <c r="H9">
        <f t="shared" si="0"/>
        <v>3.0381286884752599</v>
      </c>
    </row>
    <row r="10" spans="1:9" x14ac:dyDescent="0.3">
      <c r="A10" t="s">
        <v>18</v>
      </c>
      <c r="B10">
        <v>2</v>
      </c>
      <c r="C10">
        <v>1</v>
      </c>
      <c r="D10">
        <v>9</v>
      </c>
      <c r="E10">
        <v>0</v>
      </c>
      <c r="F10">
        <v>4.4011418355074996</v>
      </c>
      <c r="H10">
        <f t="shared" si="0"/>
        <v>4.4011418355074996</v>
      </c>
    </row>
    <row r="11" spans="1:9" x14ac:dyDescent="0.3">
      <c r="A11" t="s">
        <v>18</v>
      </c>
      <c r="B11">
        <v>2</v>
      </c>
      <c r="C11">
        <v>1</v>
      </c>
      <c r="D11">
        <v>10</v>
      </c>
      <c r="E11">
        <v>0</v>
      </c>
      <c r="F11" t="s">
        <v>8</v>
      </c>
      <c r="H11" t="s">
        <v>8</v>
      </c>
    </row>
    <row r="12" spans="1:9" x14ac:dyDescent="0.3">
      <c r="A12" t="s">
        <v>18</v>
      </c>
      <c r="B12">
        <v>2</v>
      </c>
      <c r="C12">
        <v>1</v>
      </c>
      <c r="D12">
        <v>11</v>
      </c>
      <c r="E12">
        <v>0</v>
      </c>
      <c r="F12">
        <v>4.0583902602671102</v>
      </c>
      <c r="H12">
        <f t="shared" si="0"/>
        <v>4.0583902602671102</v>
      </c>
    </row>
    <row r="13" spans="1:9" x14ac:dyDescent="0.3">
      <c r="A13" t="s">
        <v>18</v>
      </c>
      <c r="B13">
        <v>2</v>
      </c>
      <c r="C13">
        <v>1</v>
      </c>
      <c r="F13" s="1">
        <f>AVERAGE(F2:F12)</f>
        <v>3.3599096422815875</v>
      </c>
      <c r="H13" s="1">
        <f>AVERAGE(H2:H12)</f>
        <v>3.0362464060708652</v>
      </c>
      <c r="I13">
        <f>H13/F13</f>
        <v>0.90366906534101465</v>
      </c>
    </row>
    <row r="14" spans="1:9" x14ac:dyDescent="0.3">
      <c r="A14" t="s">
        <v>18</v>
      </c>
      <c r="B14">
        <v>2</v>
      </c>
      <c r="C14">
        <v>1</v>
      </c>
      <c r="D14">
        <v>1</v>
      </c>
      <c r="E14">
        <v>1E-4</v>
      </c>
      <c r="F14">
        <v>2.8151549606329098</v>
      </c>
      <c r="H14">
        <f t="shared" si="0"/>
        <v>2.8151549606329098</v>
      </c>
    </row>
    <row r="15" spans="1:9" x14ac:dyDescent="0.3">
      <c r="A15" t="s">
        <v>18</v>
      </c>
      <c r="B15">
        <v>2</v>
      </c>
      <c r="C15">
        <v>1</v>
      </c>
      <c r="D15">
        <v>2</v>
      </c>
      <c r="E15">
        <v>1E-4</v>
      </c>
      <c r="F15">
        <v>3.6224822368871399</v>
      </c>
      <c r="H15">
        <f t="shared" si="0"/>
        <v>3.6224822368871399</v>
      </c>
    </row>
    <row r="16" spans="1:9" x14ac:dyDescent="0.3">
      <c r="A16" t="s">
        <v>18</v>
      </c>
      <c r="B16">
        <v>2</v>
      </c>
      <c r="C16">
        <v>1</v>
      </c>
      <c r="D16">
        <v>3</v>
      </c>
      <c r="E16">
        <v>1E-4</v>
      </c>
      <c r="F16">
        <v>4.3859702396257196</v>
      </c>
      <c r="H16">
        <f t="shared" si="0"/>
        <v>4.3859702396257196</v>
      </c>
    </row>
    <row r="17" spans="1:9" x14ac:dyDescent="0.3">
      <c r="A17" t="s">
        <v>18</v>
      </c>
      <c r="B17">
        <v>2</v>
      </c>
      <c r="C17">
        <v>1</v>
      </c>
      <c r="D17">
        <v>4</v>
      </c>
      <c r="E17">
        <v>1E-4</v>
      </c>
      <c r="F17">
        <v>2.8464056266402902</v>
      </c>
      <c r="H17">
        <f t="shared" si="0"/>
        <v>2.8464056266402902</v>
      </c>
    </row>
    <row r="18" spans="1:9" x14ac:dyDescent="0.3">
      <c r="A18" t="s">
        <v>18</v>
      </c>
      <c r="B18">
        <v>2</v>
      </c>
      <c r="C18">
        <v>1</v>
      </c>
      <c r="D18">
        <v>5</v>
      </c>
      <c r="E18">
        <v>1E-4</v>
      </c>
      <c r="F18">
        <v>3.5126176182316602</v>
      </c>
      <c r="H18">
        <f t="shared" si="0"/>
        <v>3.5126176182316602</v>
      </c>
    </row>
    <row r="19" spans="1:9" x14ac:dyDescent="0.3">
      <c r="A19" t="s">
        <v>18</v>
      </c>
      <c r="B19">
        <v>2</v>
      </c>
      <c r="C19">
        <v>1</v>
      </c>
      <c r="D19">
        <v>6</v>
      </c>
      <c r="E19">
        <v>1E-4</v>
      </c>
      <c r="F19">
        <v>3.6749578272789498</v>
      </c>
      <c r="H19">
        <f t="shared" si="0"/>
        <v>3.6749578272789498</v>
      </c>
    </row>
    <row r="20" spans="1:9" x14ac:dyDescent="0.3">
      <c r="A20" t="s">
        <v>18</v>
      </c>
      <c r="B20">
        <v>2</v>
      </c>
      <c r="C20">
        <v>1</v>
      </c>
      <c r="D20">
        <v>7</v>
      </c>
      <c r="E20">
        <v>1E-4</v>
      </c>
      <c r="F20">
        <v>4.1573906991089702</v>
      </c>
      <c r="H20">
        <f t="shared" si="0"/>
        <v>4.1573906991089702</v>
      </c>
    </row>
    <row r="21" spans="1:9" x14ac:dyDescent="0.3">
      <c r="A21" t="s">
        <v>18</v>
      </c>
      <c r="B21">
        <v>2</v>
      </c>
      <c r="C21">
        <v>1</v>
      </c>
      <c r="D21">
        <v>8</v>
      </c>
      <c r="E21">
        <v>1E-4</v>
      </c>
      <c r="F21">
        <v>3.7808631185743602</v>
      </c>
      <c r="H21">
        <f t="shared" si="0"/>
        <v>3.7808631185743602</v>
      </c>
    </row>
    <row r="22" spans="1:9" x14ac:dyDescent="0.3">
      <c r="A22" t="s">
        <v>18</v>
      </c>
      <c r="B22">
        <v>2</v>
      </c>
      <c r="C22">
        <v>1</v>
      </c>
      <c r="D22">
        <v>9</v>
      </c>
      <c r="E22">
        <v>1E-4</v>
      </c>
      <c r="F22" t="s">
        <v>8</v>
      </c>
      <c r="H22" t="s">
        <v>8</v>
      </c>
    </row>
    <row r="23" spans="1:9" x14ac:dyDescent="0.3">
      <c r="A23" t="s">
        <v>18</v>
      </c>
      <c r="B23">
        <v>2</v>
      </c>
      <c r="C23">
        <v>1</v>
      </c>
      <c r="D23">
        <v>10</v>
      </c>
      <c r="E23">
        <v>1E-4</v>
      </c>
      <c r="F23">
        <v>3.4704162411033002</v>
      </c>
      <c r="H23">
        <f t="shared" si="0"/>
        <v>3.4704162411033002</v>
      </c>
    </row>
    <row r="24" spans="1:9" x14ac:dyDescent="0.3">
      <c r="A24" t="s">
        <v>18</v>
      </c>
      <c r="B24">
        <v>2</v>
      </c>
      <c r="C24">
        <v>1</v>
      </c>
      <c r="D24">
        <v>11</v>
      </c>
      <c r="E24">
        <v>1E-4</v>
      </c>
      <c r="F24">
        <v>3.50958985795867</v>
      </c>
      <c r="H24">
        <f t="shared" si="0"/>
        <v>3.50958985795867</v>
      </c>
    </row>
    <row r="25" spans="1:9" x14ac:dyDescent="0.3">
      <c r="A25" t="s">
        <v>18</v>
      </c>
      <c r="B25">
        <v>2</v>
      </c>
      <c r="C25">
        <v>1</v>
      </c>
      <c r="F25" s="1">
        <f>AVERAGE(F14:F24)</f>
        <v>3.577584842604197</v>
      </c>
      <c r="H25" s="1">
        <f t="shared" si="0"/>
        <v>3.577584842604197</v>
      </c>
      <c r="I25">
        <f>H25/F25</f>
        <v>1</v>
      </c>
    </row>
    <row r="26" spans="1:9" x14ac:dyDescent="0.3">
      <c r="A26" t="s">
        <v>18</v>
      </c>
      <c r="B26">
        <v>2</v>
      </c>
      <c r="C26">
        <v>1</v>
      </c>
      <c r="D26">
        <v>1</v>
      </c>
      <c r="E26">
        <v>1E-3</v>
      </c>
      <c r="F26">
        <v>3.3819850285470201</v>
      </c>
      <c r="H26">
        <f t="shared" si="0"/>
        <v>3.3819850285470201</v>
      </c>
    </row>
    <row r="27" spans="1:9" x14ac:dyDescent="0.3">
      <c r="A27" t="s">
        <v>18</v>
      </c>
      <c r="B27">
        <v>2</v>
      </c>
      <c r="C27">
        <v>1</v>
      </c>
      <c r="D27">
        <v>2</v>
      </c>
      <c r="E27">
        <v>1E-3</v>
      </c>
      <c r="F27">
        <v>3.0053883220616502</v>
      </c>
      <c r="H27">
        <f t="shared" si="0"/>
        <v>3.0053883220616502</v>
      </c>
    </row>
    <row r="28" spans="1:9" x14ac:dyDescent="0.3">
      <c r="A28" t="s">
        <v>18</v>
      </c>
      <c r="B28">
        <v>2</v>
      </c>
      <c r="C28">
        <v>1</v>
      </c>
      <c r="D28">
        <v>3</v>
      </c>
      <c r="E28">
        <v>1E-3</v>
      </c>
      <c r="F28">
        <v>4.1076763550936102</v>
      </c>
      <c r="G28">
        <v>1.1746972604833601</v>
      </c>
      <c r="H28">
        <f t="shared" si="0"/>
        <v>2.9329790946102499</v>
      </c>
    </row>
    <row r="29" spans="1:9" x14ac:dyDescent="0.3">
      <c r="A29" t="s">
        <v>18</v>
      </c>
      <c r="B29">
        <v>2</v>
      </c>
      <c r="C29">
        <v>1</v>
      </c>
      <c r="D29">
        <v>4</v>
      </c>
      <c r="E29">
        <v>1E-3</v>
      </c>
      <c r="F29">
        <v>4.5541030084715599</v>
      </c>
      <c r="H29">
        <f t="shared" si="0"/>
        <v>4.5541030084715599</v>
      </c>
    </row>
    <row r="30" spans="1:9" x14ac:dyDescent="0.3">
      <c r="A30" t="s">
        <v>18</v>
      </c>
      <c r="B30">
        <v>2</v>
      </c>
      <c r="C30">
        <v>1</v>
      </c>
      <c r="D30">
        <v>5</v>
      </c>
      <c r="E30">
        <v>1E-3</v>
      </c>
      <c r="F30">
        <v>4.0414799758488904</v>
      </c>
      <c r="H30">
        <f t="shared" si="0"/>
        <v>4.0414799758488904</v>
      </c>
    </row>
    <row r="31" spans="1:9" x14ac:dyDescent="0.3">
      <c r="A31" t="s">
        <v>18</v>
      </c>
      <c r="B31">
        <v>2</v>
      </c>
      <c r="C31">
        <v>1</v>
      </c>
      <c r="D31">
        <v>6</v>
      </c>
      <c r="E31">
        <v>1E-3</v>
      </c>
      <c r="F31">
        <v>3.5273513343864602</v>
      </c>
      <c r="H31">
        <f t="shared" si="0"/>
        <v>3.5273513343864602</v>
      </c>
    </row>
    <row r="32" spans="1:9" x14ac:dyDescent="0.3">
      <c r="A32" t="s">
        <v>18</v>
      </c>
      <c r="B32">
        <v>2</v>
      </c>
      <c r="C32">
        <v>1</v>
      </c>
      <c r="D32">
        <v>7</v>
      </c>
      <c r="E32">
        <v>1E-3</v>
      </c>
      <c r="F32">
        <v>3.4189802709024701</v>
      </c>
      <c r="H32">
        <f t="shared" si="0"/>
        <v>3.4189802709024701</v>
      </c>
    </row>
    <row r="33" spans="1:9" x14ac:dyDescent="0.3">
      <c r="A33" t="s">
        <v>18</v>
      </c>
      <c r="B33">
        <v>2</v>
      </c>
      <c r="C33">
        <v>1</v>
      </c>
      <c r="D33">
        <v>8</v>
      </c>
      <c r="E33">
        <v>1E-3</v>
      </c>
      <c r="F33">
        <v>3.8223124537673399</v>
      </c>
      <c r="H33">
        <f t="shared" si="0"/>
        <v>3.8223124537673399</v>
      </c>
    </row>
    <row r="34" spans="1:9" x14ac:dyDescent="0.3">
      <c r="A34" t="s">
        <v>18</v>
      </c>
      <c r="B34">
        <v>2</v>
      </c>
      <c r="C34">
        <v>1</v>
      </c>
      <c r="D34">
        <v>9</v>
      </c>
      <c r="E34">
        <v>1E-3</v>
      </c>
      <c r="F34">
        <v>4.0431621431627303</v>
      </c>
      <c r="H34">
        <f t="shared" si="0"/>
        <v>4.0431621431627303</v>
      </c>
    </row>
    <row r="35" spans="1:9" x14ac:dyDescent="0.3">
      <c r="A35" t="s">
        <v>18</v>
      </c>
      <c r="B35">
        <v>2</v>
      </c>
      <c r="C35">
        <v>1</v>
      </c>
      <c r="D35">
        <v>10</v>
      </c>
      <c r="E35">
        <v>1E-3</v>
      </c>
      <c r="F35">
        <v>3.9748073418507301</v>
      </c>
      <c r="H35">
        <f t="shared" si="0"/>
        <v>3.9748073418507301</v>
      </c>
    </row>
    <row r="36" spans="1:9" x14ac:dyDescent="0.3">
      <c r="A36" t="s">
        <v>18</v>
      </c>
      <c r="B36">
        <v>2</v>
      </c>
      <c r="C36">
        <v>1</v>
      </c>
      <c r="D36">
        <v>11</v>
      </c>
      <c r="E36">
        <v>1E-3</v>
      </c>
      <c r="F36">
        <v>3.3572328067982502</v>
      </c>
      <c r="H36">
        <f t="shared" si="0"/>
        <v>3.3572328067982502</v>
      </c>
    </row>
    <row r="37" spans="1:9" x14ac:dyDescent="0.3">
      <c r="A37" t="s">
        <v>18</v>
      </c>
      <c r="B37">
        <v>2</v>
      </c>
      <c r="C37">
        <v>1</v>
      </c>
      <c r="F37" s="1">
        <f>AVERAGE(F26:F36)</f>
        <v>3.7485890037173366</v>
      </c>
      <c r="H37" s="1">
        <f>AVERAGE(H26:H36)</f>
        <v>3.6417983436733952</v>
      </c>
      <c r="I37">
        <f>H37/F37</f>
        <v>0.97151177151241674</v>
      </c>
    </row>
    <row r="38" spans="1:9" x14ac:dyDescent="0.3">
      <c r="A38" t="s">
        <v>18</v>
      </c>
      <c r="B38">
        <v>2</v>
      </c>
      <c r="C38">
        <v>1</v>
      </c>
      <c r="D38">
        <v>1</v>
      </c>
      <c r="E38">
        <v>0.01</v>
      </c>
      <c r="F38">
        <v>3.1017241128500599</v>
      </c>
      <c r="H38">
        <f t="shared" si="0"/>
        <v>3.1017241128500599</v>
      </c>
    </row>
    <row r="39" spans="1:9" x14ac:dyDescent="0.3">
      <c r="A39" t="s">
        <v>18</v>
      </c>
      <c r="B39">
        <v>2</v>
      </c>
      <c r="C39">
        <v>1</v>
      </c>
      <c r="D39">
        <v>2</v>
      </c>
      <c r="E39">
        <v>0.01</v>
      </c>
      <c r="F39">
        <v>2.5991778300657602</v>
      </c>
      <c r="H39">
        <f t="shared" si="0"/>
        <v>2.5991778300657602</v>
      </c>
    </row>
    <row r="40" spans="1:9" x14ac:dyDescent="0.3">
      <c r="A40" t="s">
        <v>18</v>
      </c>
      <c r="B40">
        <v>2</v>
      </c>
      <c r="C40">
        <v>1</v>
      </c>
      <c r="D40">
        <v>3</v>
      </c>
      <c r="E40">
        <v>0.01</v>
      </c>
      <c r="F40">
        <v>3.6552259408004599</v>
      </c>
      <c r="G40" s="7">
        <f>3.16349688469841-0.5</f>
        <v>2.6634968846984099</v>
      </c>
      <c r="H40">
        <f t="shared" si="0"/>
        <v>0.99172905610204998</v>
      </c>
    </row>
    <row r="41" spans="1:9" x14ac:dyDescent="0.3">
      <c r="A41" t="s">
        <v>18</v>
      </c>
      <c r="B41">
        <v>2</v>
      </c>
      <c r="C41">
        <v>1</v>
      </c>
      <c r="D41">
        <v>4</v>
      </c>
      <c r="E41">
        <v>0.01</v>
      </c>
      <c r="F41">
        <v>5.0716343371093</v>
      </c>
      <c r="G41" s="7"/>
      <c r="H41">
        <f t="shared" si="0"/>
        <v>5.0716343371093</v>
      </c>
    </row>
    <row r="42" spans="1:9" x14ac:dyDescent="0.3">
      <c r="A42" t="s">
        <v>18</v>
      </c>
      <c r="B42">
        <v>2</v>
      </c>
      <c r="C42">
        <v>1</v>
      </c>
      <c r="D42">
        <v>5</v>
      </c>
      <c r="E42">
        <v>0.01</v>
      </c>
      <c r="F42">
        <v>4.2848789732167099</v>
      </c>
      <c r="G42" s="7"/>
      <c r="H42">
        <f t="shared" si="0"/>
        <v>4.2848789732167099</v>
      </c>
    </row>
    <row r="43" spans="1:9" x14ac:dyDescent="0.3">
      <c r="A43" t="s">
        <v>18</v>
      </c>
      <c r="B43">
        <v>2</v>
      </c>
      <c r="C43">
        <v>1</v>
      </c>
      <c r="D43">
        <v>6</v>
      </c>
      <c r="E43">
        <v>0.01</v>
      </c>
      <c r="F43">
        <v>3.9340520525471798</v>
      </c>
      <c r="G43" s="7"/>
      <c r="H43">
        <f t="shared" si="0"/>
        <v>3.9340520525471798</v>
      </c>
    </row>
    <row r="44" spans="1:9" x14ac:dyDescent="0.3">
      <c r="A44" t="s">
        <v>18</v>
      </c>
      <c r="B44">
        <v>2</v>
      </c>
      <c r="C44">
        <v>1</v>
      </c>
      <c r="D44">
        <v>7</v>
      </c>
      <c r="E44">
        <v>0.01</v>
      </c>
      <c r="F44">
        <v>4.3903704487318098</v>
      </c>
      <c r="G44" s="7">
        <f>4.70329698920454-0.5</f>
        <v>4.2032969892045404</v>
      </c>
      <c r="H44">
        <f t="shared" si="0"/>
        <v>0.18707345952726939</v>
      </c>
    </row>
    <row r="45" spans="1:9" x14ac:dyDescent="0.3">
      <c r="A45" t="s">
        <v>18</v>
      </c>
      <c r="B45">
        <v>2</v>
      </c>
      <c r="C45">
        <v>1</v>
      </c>
      <c r="D45">
        <v>8</v>
      </c>
      <c r="E45">
        <v>0.01</v>
      </c>
      <c r="F45">
        <v>3.8055482782306802</v>
      </c>
      <c r="G45" s="7"/>
      <c r="H45">
        <f t="shared" si="0"/>
        <v>3.8055482782306802</v>
      </c>
    </row>
    <row r="46" spans="1:9" x14ac:dyDescent="0.3">
      <c r="A46" t="s">
        <v>18</v>
      </c>
      <c r="B46">
        <v>2</v>
      </c>
      <c r="C46">
        <v>1</v>
      </c>
      <c r="D46">
        <v>9</v>
      </c>
      <c r="E46">
        <v>0.01</v>
      </c>
      <c r="F46">
        <v>3.89047643439674</v>
      </c>
      <c r="G46" s="7"/>
      <c r="H46">
        <f t="shared" si="0"/>
        <v>3.89047643439674</v>
      </c>
    </row>
    <row r="47" spans="1:9" x14ac:dyDescent="0.3">
      <c r="A47" t="s">
        <v>18</v>
      </c>
      <c r="B47">
        <v>2</v>
      </c>
      <c r="C47">
        <v>1</v>
      </c>
      <c r="D47">
        <v>10</v>
      </c>
      <c r="E47">
        <v>0.01</v>
      </c>
      <c r="F47">
        <v>4.4456142815210402</v>
      </c>
      <c r="G47" s="7"/>
      <c r="H47">
        <f t="shared" si="0"/>
        <v>4.4456142815210402</v>
      </c>
    </row>
    <row r="48" spans="1:9" x14ac:dyDescent="0.3">
      <c r="A48" t="s">
        <v>18</v>
      </c>
      <c r="B48">
        <v>2</v>
      </c>
      <c r="C48">
        <v>1</v>
      </c>
      <c r="D48">
        <v>11</v>
      </c>
      <c r="E48">
        <v>0.01</v>
      </c>
      <c r="F48">
        <v>4.66027278085053</v>
      </c>
      <c r="G48" s="7">
        <v>1.2753343472621499</v>
      </c>
      <c r="H48">
        <f t="shared" si="0"/>
        <v>3.3849384335883803</v>
      </c>
    </row>
    <row r="49" spans="1:9" x14ac:dyDescent="0.3">
      <c r="A49" t="s">
        <v>18</v>
      </c>
      <c r="B49">
        <v>2</v>
      </c>
      <c r="C49">
        <v>1</v>
      </c>
      <c r="F49" s="1">
        <f>AVERAGE(F38:F48)</f>
        <v>3.9853614063927512</v>
      </c>
      <c r="G49" s="7"/>
      <c r="H49" s="1">
        <f>AVERAGE(H38:H48)</f>
        <v>3.2451679317413791</v>
      </c>
      <c r="I49">
        <f>H49/F49</f>
        <v>0.81427193190959823</v>
      </c>
    </row>
    <row r="50" spans="1:9" x14ac:dyDescent="0.3">
      <c r="A50" t="s">
        <v>18</v>
      </c>
      <c r="B50">
        <v>2</v>
      </c>
      <c r="C50">
        <v>1</v>
      </c>
      <c r="D50">
        <v>1</v>
      </c>
      <c r="E50">
        <v>0.1</v>
      </c>
      <c r="F50">
        <v>5.7404907087815404</v>
      </c>
      <c r="G50" s="7">
        <f>5.82908534432018-1.2</f>
        <v>4.6290853443201803</v>
      </c>
      <c r="H50">
        <f t="shared" si="0"/>
        <v>1.1114053644613602</v>
      </c>
    </row>
    <row r="51" spans="1:9" x14ac:dyDescent="0.3">
      <c r="A51" t="s">
        <v>18</v>
      </c>
      <c r="B51">
        <v>2</v>
      </c>
      <c r="C51">
        <v>1</v>
      </c>
      <c r="D51">
        <v>2</v>
      </c>
      <c r="E51">
        <v>0.1</v>
      </c>
      <c r="F51">
        <v>4.0862500715109098</v>
      </c>
      <c r="G51" s="7">
        <v>4.03</v>
      </c>
      <c r="H51">
        <f t="shared" si="0"/>
        <v>5.6250071510909549E-2</v>
      </c>
    </row>
    <row r="52" spans="1:9" x14ac:dyDescent="0.3">
      <c r="A52" t="s">
        <v>18</v>
      </c>
      <c r="B52">
        <v>2</v>
      </c>
      <c r="C52">
        <v>1</v>
      </c>
      <c r="D52">
        <v>3</v>
      </c>
      <c r="E52">
        <v>0.1</v>
      </c>
      <c r="F52">
        <v>4.6189109710749099</v>
      </c>
      <c r="G52" s="7">
        <v>4.5</v>
      </c>
      <c r="H52">
        <f t="shared" si="0"/>
        <v>0.11891097107490989</v>
      </c>
    </row>
    <row r="53" spans="1:9" x14ac:dyDescent="0.3">
      <c r="A53" t="s">
        <v>18</v>
      </c>
      <c r="B53">
        <v>2</v>
      </c>
      <c r="C53">
        <v>1</v>
      </c>
      <c r="D53">
        <v>4</v>
      </c>
      <c r="E53">
        <v>0.1</v>
      </c>
      <c r="F53">
        <v>3.3326956755397901</v>
      </c>
      <c r="G53" s="7">
        <v>3.15</v>
      </c>
      <c r="H53">
        <f t="shared" si="0"/>
        <v>0.18269567553979016</v>
      </c>
    </row>
    <row r="54" spans="1:9" x14ac:dyDescent="0.3">
      <c r="A54" t="s">
        <v>18</v>
      </c>
      <c r="B54">
        <v>2</v>
      </c>
      <c r="C54">
        <v>1</v>
      </c>
      <c r="D54">
        <v>5</v>
      </c>
      <c r="E54">
        <v>0.1</v>
      </c>
      <c r="F54">
        <v>4.50681231689419</v>
      </c>
      <c r="G54" s="7">
        <v>4.45</v>
      </c>
      <c r="H54">
        <f t="shared" si="0"/>
        <v>5.6812316894189863E-2</v>
      </c>
    </row>
    <row r="55" spans="1:9" x14ac:dyDescent="0.3">
      <c r="A55" t="s">
        <v>18</v>
      </c>
      <c r="B55">
        <v>2</v>
      </c>
      <c r="C55">
        <v>1</v>
      </c>
      <c r="D55">
        <v>6</v>
      </c>
      <c r="E55">
        <v>0.1</v>
      </c>
      <c r="F55">
        <v>3.0289180764974302</v>
      </c>
      <c r="G55" s="7">
        <v>2.0330421727855801</v>
      </c>
      <c r="H55">
        <f t="shared" si="0"/>
        <v>0.99587590371185009</v>
      </c>
    </row>
    <row r="56" spans="1:9" x14ac:dyDescent="0.3">
      <c r="A56" t="s">
        <v>18</v>
      </c>
      <c r="B56">
        <v>2</v>
      </c>
      <c r="C56">
        <v>1</v>
      </c>
      <c r="D56">
        <v>7</v>
      </c>
      <c r="E56">
        <v>0.1</v>
      </c>
      <c r="F56">
        <v>3.9885291776674099</v>
      </c>
      <c r="G56" s="7">
        <v>3.93</v>
      </c>
      <c r="H56">
        <f t="shared" si="0"/>
        <v>5.8529177667409726E-2</v>
      </c>
    </row>
    <row r="57" spans="1:9" x14ac:dyDescent="0.3">
      <c r="A57" t="s">
        <v>18</v>
      </c>
      <c r="B57">
        <v>2</v>
      </c>
      <c r="C57">
        <v>1</v>
      </c>
      <c r="D57">
        <v>8</v>
      </c>
      <c r="E57">
        <v>0.1</v>
      </c>
      <c r="F57">
        <v>4.6873354128850302</v>
      </c>
      <c r="G57" s="7">
        <v>4.59</v>
      </c>
      <c r="H57">
        <f t="shared" si="0"/>
        <v>9.7335412885030337E-2</v>
      </c>
    </row>
    <row r="58" spans="1:9" x14ac:dyDescent="0.3">
      <c r="A58" t="s">
        <v>18</v>
      </c>
      <c r="B58">
        <v>2</v>
      </c>
      <c r="C58">
        <v>1</v>
      </c>
      <c r="D58">
        <v>9</v>
      </c>
      <c r="E58">
        <v>0.1</v>
      </c>
      <c r="F58">
        <v>4.53319341911308</v>
      </c>
      <c r="G58" s="7">
        <v>4.2057604560978001</v>
      </c>
      <c r="H58">
        <f t="shared" si="0"/>
        <v>0.32743296301527991</v>
      </c>
    </row>
    <row r="59" spans="1:9" x14ac:dyDescent="0.3">
      <c r="A59" t="s">
        <v>18</v>
      </c>
      <c r="B59">
        <v>2</v>
      </c>
      <c r="C59">
        <v>1</v>
      </c>
      <c r="D59">
        <v>10</v>
      </c>
      <c r="E59">
        <v>0.1</v>
      </c>
      <c r="F59">
        <v>3.8129068324322</v>
      </c>
      <c r="G59" s="7">
        <v>2.3416255761703701</v>
      </c>
      <c r="H59">
        <f>F59-G59</f>
        <v>1.4712812562618298</v>
      </c>
    </row>
    <row r="60" spans="1:9" x14ac:dyDescent="0.3">
      <c r="A60" t="s">
        <v>18</v>
      </c>
      <c r="B60">
        <v>2</v>
      </c>
      <c r="C60">
        <v>1</v>
      </c>
      <c r="D60">
        <v>11</v>
      </c>
      <c r="E60">
        <v>0.1</v>
      </c>
      <c r="F60">
        <v>2.9568965502224298</v>
      </c>
      <c r="G60" s="7">
        <v>2.9</v>
      </c>
      <c r="H60">
        <f t="shared" si="0"/>
        <v>5.6896550222429898E-2</v>
      </c>
    </row>
    <row r="61" spans="1:9" x14ac:dyDescent="0.3">
      <c r="A61" t="s">
        <v>18</v>
      </c>
      <c r="B61">
        <v>2</v>
      </c>
      <c r="C61">
        <v>1</v>
      </c>
      <c r="F61" s="1">
        <f>AVERAGE(F50:F60)</f>
        <v>4.1175399284199026</v>
      </c>
      <c r="G61" s="7"/>
      <c r="H61" s="1">
        <f>AVERAGE(H50:H60)</f>
        <v>0.41212960574954444</v>
      </c>
      <c r="I61">
        <f>H61/F61</f>
        <v>0.10009122265092359</v>
      </c>
    </row>
    <row r="62" spans="1:9" x14ac:dyDescent="0.3">
      <c r="A62" t="s">
        <v>18</v>
      </c>
      <c r="B62">
        <v>2</v>
      </c>
      <c r="C62">
        <v>1</v>
      </c>
      <c r="D62">
        <v>1</v>
      </c>
      <c r="E62">
        <v>1</v>
      </c>
      <c r="F62">
        <v>3.60749731204139</v>
      </c>
      <c r="G62" s="7">
        <v>3.55</v>
      </c>
      <c r="H62">
        <f t="shared" si="0"/>
        <v>5.7497312041390192E-2</v>
      </c>
    </row>
    <row r="63" spans="1:9" x14ac:dyDescent="0.3">
      <c r="A63" t="s">
        <v>18</v>
      </c>
      <c r="B63">
        <v>2</v>
      </c>
      <c r="C63">
        <v>1</v>
      </c>
      <c r="D63">
        <v>2</v>
      </c>
      <c r="E63">
        <v>1</v>
      </c>
      <c r="F63">
        <v>3.83392750546576</v>
      </c>
      <c r="G63" s="7">
        <v>3.73</v>
      </c>
      <c r="H63">
        <f t="shared" si="0"/>
        <v>0.10392750546576002</v>
      </c>
    </row>
    <row r="64" spans="1:9" x14ac:dyDescent="0.3">
      <c r="A64" t="s">
        <v>18</v>
      </c>
      <c r="B64">
        <v>2</v>
      </c>
      <c r="C64">
        <v>1</v>
      </c>
      <c r="D64">
        <v>3</v>
      </c>
      <c r="E64">
        <v>1</v>
      </c>
      <c r="F64">
        <v>3.92591132490849</v>
      </c>
      <c r="G64" s="7">
        <v>3.81</v>
      </c>
      <c r="H64">
        <f t="shared" si="0"/>
        <v>0.11591132490848999</v>
      </c>
    </row>
    <row r="65" spans="1:9" x14ac:dyDescent="0.3">
      <c r="A65" t="s">
        <v>18</v>
      </c>
      <c r="B65">
        <v>2</v>
      </c>
      <c r="C65">
        <v>1</v>
      </c>
      <c r="D65">
        <v>4</v>
      </c>
      <c r="E65">
        <v>1</v>
      </c>
      <c r="F65">
        <v>3.5080136128359398</v>
      </c>
      <c r="G65" s="7">
        <v>3.2082588898034299</v>
      </c>
      <c r="H65">
        <f t="shared" si="0"/>
        <v>0.29975472303250994</v>
      </c>
    </row>
    <row r="66" spans="1:9" x14ac:dyDescent="0.3">
      <c r="A66" t="s">
        <v>18</v>
      </c>
      <c r="B66">
        <v>2</v>
      </c>
      <c r="C66">
        <v>1</v>
      </c>
      <c r="D66">
        <v>5</v>
      </c>
      <c r="E66">
        <v>1</v>
      </c>
      <c r="F66">
        <v>5.0523535046437198</v>
      </c>
      <c r="G66" s="7">
        <v>5.0040934017468697</v>
      </c>
      <c r="H66">
        <f t="shared" si="0"/>
        <v>4.8260102896850121E-2</v>
      </c>
    </row>
    <row r="67" spans="1:9" x14ac:dyDescent="0.3">
      <c r="A67" t="s">
        <v>18</v>
      </c>
      <c r="B67">
        <v>2</v>
      </c>
      <c r="C67">
        <v>1</v>
      </c>
      <c r="D67">
        <v>6</v>
      </c>
      <c r="E67">
        <v>1</v>
      </c>
      <c r="F67">
        <v>4.5771784426114603</v>
      </c>
      <c r="G67" s="7">
        <v>4.4846352740813202</v>
      </c>
      <c r="H67">
        <f t="shared" ref="H67:H72" si="1">F67-G67</f>
        <v>9.2543168530140107E-2</v>
      </c>
    </row>
    <row r="68" spans="1:9" x14ac:dyDescent="0.3">
      <c r="A68" t="s">
        <v>18</v>
      </c>
      <c r="B68">
        <v>2</v>
      </c>
      <c r="C68">
        <v>1</v>
      </c>
      <c r="D68">
        <v>7</v>
      </c>
      <c r="E68">
        <v>1</v>
      </c>
      <c r="F68">
        <v>3.5027901922785398</v>
      </c>
      <c r="G68" s="7">
        <v>3.45</v>
      </c>
      <c r="H68">
        <f t="shared" si="1"/>
        <v>5.2790192278539649E-2</v>
      </c>
    </row>
    <row r="69" spans="1:9" x14ac:dyDescent="0.3">
      <c r="A69" t="s">
        <v>18</v>
      </c>
      <c r="B69">
        <v>2</v>
      </c>
      <c r="C69">
        <v>1</v>
      </c>
      <c r="D69">
        <v>8</v>
      </c>
      <c r="E69">
        <v>1</v>
      </c>
      <c r="F69">
        <v>3.7599437552607</v>
      </c>
      <c r="G69" s="7">
        <v>3.6</v>
      </c>
      <c r="H69">
        <f t="shared" si="1"/>
        <v>0.15994375526069993</v>
      </c>
    </row>
    <row r="70" spans="1:9" x14ac:dyDescent="0.3">
      <c r="A70" t="s">
        <v>18</v>
      </c>
      <c r="B70">
        <v>2</v>
      </c>
      <c r="C70">
        <v>1</v>
      </c>
      <c r="D70">
        <v>9</v>
      </c>
      <c r="E70">
        <v>1</v>
      </c>
      <c r="F70">
        <v>5.8413150044462601</v>
      </c>
      <c r="G70" s="7">
        <v>5.8131672852570899</v>
      </c>
      <c r="H70">
        <f t="shared" si="1"/>
        <v>2.8147719189170139E-2</v>
      </c>
    </row>
    <row r="71" spans="1:9" x14ac:dyDescent="0.3">
      <c r="A71" t="s">
        <v>18</v>
      </c>
      <c r="B71">
        <v>2</v>
      </c>
      <c r="C71">
        <v>1</v>
      </c>
      <c r="D71">
        <v>10</v>
      </c>
      <c r="E71">
        <v>1</v>
      </c>
      <c r="F71">
        <v>5.5733809699705796</v>
      </c>
      <c r="G71" s="7">
        <v>5.3338096997058004</v>
      </c>
      <c r="H71">
        <f t="shared" si="1"/>
        <v>0.2395712702647792</v>
      </c>
    </row>
    <row r="72" spans="1:9" x14ac:dyDescent="0.3">
      <c r="A72" t="s">
        <v>18</v>
      </c>
      <c r="B72">
        <v>2</v>
      </c>
      <c r="C72">
        <v>1</v>
      </c>
      <c r="D72">
        <v>11</v>
      </c>
      <c r="E72">
        <v>1</v>
      </c>
      <c r="F72">
        <v>4.61462175251385</v>
      </c>
      <c r="G72" s="7">
        <v>4.5609999999999999</v>
      </c>
      <c r="H72">
        <f t="shared" si="1"/>
        <v>5.3621752513850041E-2</v>
      </c>
    </row>
    <row r="73" spans="1:9" x14ac:dyDescent="0.3">
      <c r="A73" t="s">
        <v>18</v>
      </c>
      <c r="B73">
        <v>2</v>
      </c>
      <c r="C73">
        <v>1</v>
      </c>
      <c r="F73" s="1">
        <f>AVERAGE(F62:F72)</f>
        <v>4.3451757615433344</v>
      </c>
      <c r="H73" s="1">
        <f>AVERAGE(H62:H72)</f>
        <v>0.11381534785292539</v>
      </c>
      <c r="I73">
        <f>H73/F73</f>
        <v>2.6193496902988354E-2</v>
      </c>
    </row>
    <row r="74" spans="1:9" x14ac:dyDescent="0.3">
      <c r="A74" t="s">
        <v>18</v>
      </c>
      <c r="B74">
        <v>2</v>
      </c>
      <c r="C74">
        <v>2</v>
      </c>
      <c r="D74">
        <v>1</v>
      </c>
      <c r="E74">
        <v>0</v>
      </c>
      <c r="F74">
        <v>3.9310442536327601</v>
      </c>
      <c r="H74">
        <f>F74-G74</f>
        <v>3.9310442536327601</v>
      </c>
    </row>
    <row r="75" spans="1:9" x14ac:dyDescent="0.3">
      <c r="A75" t="s">
        <v>18</v>
      </c>
      <c r="B75">
        <v>2</v>
      </c>
      <c r="C75">
        <v>2</v>
      </c>
      <c r="D75">
        <v>2</v>
      </c>
      <c r="E75">
        <v>0</v>
      </c>
      <c r="F75">
        <v>4.2328501264165501</v>
      </c>
      <c r="H75">
        <f t="shared" ref="H75:H84" si="2">F75-G75</f>
        <v>4.2328501264165501</v>
      </c>
    </row>
    <row r="76" spans="1:9" x14ac:dyDescent="0.3">
      <c r="A76" t="s">
        <v>18</v>
      </c>
      <c r="B76">
        <v>2</v>
      </c>
      <c r="C76">
        <v>2</v>
      </c>
      <c r="D76">
        <v>3</v>
      </c>
      <c r="E76">
        <v>0</v>
      </c>
      <c r="F76" t="s">
        <v>8</v>
      </c>
      <c r="H76" t="s">
        <v>8</v>
      </c>
    </row>
    <row r="77" spans="1:9" x14ac:dyDescent="0.3">
      <c r="A77" t="s">
        <v>18</v>
      </c>
      <c r="B77">
        <v>2</v>
      </c>
      <c r="C77">
        <v>2</v>
      </c>
      <c r="D77">
        <v>4</v>
      </c>
      <c r="E77">
        <v>0</v>
      </c>
      <c r="F77">
        <v>3.5290916357321702</v>
      </c>
      <c r="H77">
        <f t="shared" si="2"/>
        <v>3.5290916357321702</v>
      </c>
    </row>
    <row r="78" spans="1:9" x14ac:dyDescent="0.3">
      <c r="A78" t="s">
        <v>18</v>
      </c>
      <c r="B78">
        <v>2</v>
      </c>
      <c r="C78">
        <v>2</v>
      </c>
      <c r="D78">
        <v>5</v>
      </c>
      <c r="E78">
        <v>0</v>
      </c>
      <c r="F78">
        <v>3.9844860003735998</v>
      </c>
      <c r="H78">
        <f t="shared" si="2"/>
        <v>3.9844860003735998</v>
      </c>
    </row>
    <row r="79" spans="1:9" x14ac:dyDescent="0.3">
      <c r="A79" t="s">
        <v>18</v>
      </c>
      <c r="B79">
        <v>2</v>
      </c>
      <c r="C79">
        <v>2</v>
      </c>
      <c r="D79">
        <v>6</v>
      </c>
      <c r="E79">
        <v>0</v>
      </c>
      <c r="F79">
        <v>3.51550689054999</v>
      </c>
      <c r="H79">
        <f t="shared" si="2"/>
        <v>3.51550689054999</v>
      </c>
    </row>
    <row r="80" spans="1:9" x14ac:dyDescent="0.3">
      <c r="A80" t="s">
        <v>18</v>
      </c>
      <c r="B80">
        <v>2</v>
      </c>
      <c r="C80">
        <v>2</v>
      </c>
      <c r="D80">
        <v>7</v>
      </c>
      <c r="E80">
        <v>0</v>
      </c>
      <c r="F80">
        <v>3.55567886520448</v>
      </c>
      <c r="G80">
        <v>2.6605665409224799</v>
      </c>
      <c r="H80">
        <f t="shared" si="2"/>
        <v>0.89511232428200005</v>
      </c>
    </row>
    <row r="81" spans="1:9" x14ac:dyDescent="0.3">
      <c r="A81" t="s">
        <v>18</v>
      </c>
      <c r="B81">
        <v>2</v>
      </c>
      <c r="C81">
        <v>2</v>
      </c>
      <c r="D81">
        <v>8</v>
      </c>
      <c r="E81">
        <v>0</v>
      </c>
      <c r="F81">
        <v>3.7248602670351199</v>
      </c>
      <c r="G81">
        <v>1.25167924898581</v>
      </c>
      <c r="H81">
        <f t="shared" si="2"/>
        <v>2.4731810180493099</v>
      </c>
    </row>
    <row r="82" spans="1:9" x14ac:dyDescent="0.3">
      <c r="A82" t="s">
        <v>18</v>
      </c>
      <c r="B82">
        <v>2</v>
      </c>
      <c r="C82">
        <v>2</v>
      </c>
      <c r="D82">
        <v>9</v>
      </c>
      <c r="E82">
        <v>0</v>
      </c>
      <c r="F82">
        <v>4.1284130045521801</v>
      </c>
      <c r="H82">
        <f t="shared" si="2"/>
        <v>4.1284130045521801</v>
      </c>
    </row>
    <row r="83" spans="1:9" x14ac:dyDescent="0.3">
      <c r="A83" t="s">
        <v>18</v>
      </c>
      <c r="B83">
        <v>2</v>
      </c>
      <c r="C83">
        <v>2</v>
      </c>
      <c r="D83">
        <v>10</v>
      </c>
      <c r="E83">
        <v>0</v>
      </c>
      <c r="F83">
        <v>3.2711108147336101</v>
      </c>
      <c r="H83">
        <f t="shared" si="2"/>
        <v>3.2711108147336101</v>
      </c>
    </row>
    <row r="84" spans="1:9" x14ac:dyDescent="0.3">
      <c r="A84" t="s">
        <v>18</v>
      </c>
      <c r="B84">
        <v>2</v>
      </c>
      <c r="C84">
        <v>2</v>
      </c>
      <c r="D84">
        <v>11</v>
      </c>
      <c r="E84">
        <v>0</v>
      </c>
      <c r="F84">
        <v>3.6257396707109599</v>
      </c>
      <c r="H84">
        <f t="shared" si="2"/>
        <v>3.6257396707109599</v>
      </c>
    </row>
    <row r="85" spans="1:9" x14ac:dyDescent="0.3">
      <c r="A85" t="s">
        <v>18</v>
      </c>
      <c r="B85">
        <v>2</v>
      </c>
      <c r="C85">
        <v>2</v>
      </c>
      <c r="F85" s="1">
        <f>AVERAGE(F74:F84)</f>
        <v>3.7498781528941421</v>
      </c>
      <c r="H85" s="1">
        <f>AVERAGE(H74:H84)</f>
        <v>3.3586535739033132</v>
      </c>
      <c r="I85">
        <f>H85/F85</f>
        <v>0.89567005565530622</v>
      </c>
    </row>
    <row r="86" spans="1:9" x14ac:dyDescent="0.3">
      <c r="A86" t="s">
        <v>18</v>
      </c>
      <c r="B86">
        <v>2</v>
      </c>
      <c r="C86">
        <v>2</v>
      </c>
      <c r="D86">
        <v>1</v>
      </c>
      <c r="E86">
        <v>1E-3</v>
      </c>
      <c r="F86">
        <v>5.1200955226690796</v>
      </c>
      <c r="H86">
        <f>F86-G86</f>
        <v>5.1200955226690796</v>
      </c>
    </row>
    <row r="87" spans="1:9" x14ac:dyDescent="0.3">
      <c r="A87" t="s">
        <v>18</v>
      </c>
      <c r="B87">
        <v>2</v>
      </c>
      <c r="C87">
        <v>2</v>
      </c>
      <c r="D87">
        <v>2</v>
      </c>
      <c r="E87">
        <v>1E-3</v>
      </c>
      <c r="F87">
        <v>4.3749713010315396</v>
      </c>
      <c r="H87">
        <f t="shared" ref="H87:H96" si="3">F87-G87</f>
        <v>4.3749713010315396</v>
      </c>
    </row>
    <row r="88" spans="1:9" x14ac:dyDescent="0.3">
      <c r="A88" t="s">
        <v>18</v>
      </c>
      <c r="B88">
        <v>2</v>
      </c>
      <c r="C88">
        <v>2</v>
      </c>
      <c r="D88">
        <v>3</v>
      </c>
      <c r="E88">
        <v>1E-3</v>
      </c>
      <c r="F88">
        <v>4.1902561111345298</v>
      </c>
      <c r="H88">
        <f t="shared" si="3"/>
        <v>4.1902561111345298</v>
      </c>
    </row>
    <row r="89" spans="1:9" x14ac:dyDescent="0.3">
      <c r="A89" t="s">
        <v>18</v>
      </c>
      <c r="B89">
        <v>2</v>
      </c>
      <c r="C89">
        <v>2</v>
      </c>
      <c r="D89">
        <v>4</v>
      </c>
      <c r="E89">
        <v>1E-3</v>
      </c>
      <c r="F89">
        <v>4.9011021131919303</v>
      </c>
      <c r="H89">
        <f t="shared" si="3"/>
        <v>4.9011021131919303</v>
      </c>
    </row>
    <row r="90" spans="1:9" x14ac:dyDescent="0.3">
      <c r="A90" t="s">
        <v>18</v>
      </c>
      <c r="B90">
        <v>2</v>
      </c>
      <c r="C90">
        <v>2</v>
      </c>
      <c r="D90">
        <v>5</v>
      </c>
      <c r="E90">
        <v>1E-3</v>
      </c>
      <c r="F90">
        <v>6.6020000000000003</v>
      </c>
      <c r="H90">
        <f t="shared" si="3"/>
        <v>6.6020000000000003</v>
      </c>
    </row>
    <row r="91" spans="1:9" x14ac:dyDescent="0.3">
      <c r="A91" t="s">
        <v>18</v>
      </c>
      <c r="B91">
        <v>2</v>
      </c>
      <c r="C91">
        <v>2</v>
      </c>
      <c r="D91">
        <v>6</v>
      </c>
      <c r="E91">
        <v>1E-3</v>
      </c>
      <c r="F91">
        <v>5.4219999999999997</v>
      </c>
      <c r="H91">
        <f t="shared" si="3"/>
        <v>5.4219999999999997</v>
      </c>
    </row>
    <row r="92" spans="1:9" x14ac:dyDescent="0.3">
      <c r="A92" t="s">
        <v>18</v>
      </c>
      <c r="B92">
        <v>2</v>
      </c>
      <c r="C92">
        <v>2</v>
      </c>
      <c r="D92">
        <v>7</v>
      </c>
      <c r="E92">
        <v>1E-3</v>
      </c>
      <c r="F92">
        <v>6.6479999999999997</v>
      </c>
      <c r="H92">
        <f t="shared" si="3"/>
        <v>6.6479999999999997</v>
      </c>
    </row>
    <row r="93" spans="1:9" x14ac:dyDescent="0.3">
      <c r="A93" t="s">
        <v>18</v>
      </c>
      <c r="B93">
        <v>2</v>
      </c>
      <c r="C93">
        <v>2</v>
      </c>
      <c r="D93">
        <v>8</v>
      </c>
      <c r="E93">
        <v>1E-3</v>
      </c>
      <c r="F93">
        <v>4.5110000000000001</v>
      </c>
      <c r="H93">
        <f t="shared" si="3"/>
        <v>4.5110000000000001</v>
      </c>
    </row>
    <row r="94" spans="1:9" x14ac:dyDescent="0.3">
      <c r="A94" t="s">
        <v>18</v>
      </c>
      <c r="B94">
        <v>2</v>
      </c>
      <c r="C94">
        <v>2</v>
      </c>
      <c r="D94">
        <v>9</v>
      </c>
      <c r="E94">
        <v>1E-3</v>
      </c>
      <c r="F94">
        <v>4.8892374025495</v>
      </c>
      <c r="H94">
        <f t="shared" si="3"/>
        <v>4.8892374025495</v>
      </c>
    </row>
    <row r="95" spans="1:9" x14ac:dyDescent="0.3">
      <c r="A95" t="s">
        <v>18</v>
      </c>
      <c r="B95">
        <v>2</v>
      </c>
      <c r="C95">
        <v>2</v>
      </c>
      <c r="D95">
        <v>10</v>
      </c>
      <c r="E95">
        <v>1E-3</v>
      </c>
      <c r="F95">
        <v>4.2695182322176102</v>
      </c>
      <c r="H95">
        <f t="shared" si="3"/>
        <v>4.2695182322176102</v>
      </c>
    </row>
    <row r="96" spans="1:9" x14ac:dyDescent="0.3">
      <c r="A96" t="s">
        <v>18</v>
      </c>
      <c r="B96">
        <v>2</v>
      </c>
      <c r="C96">
        <v>2</v>
      </c>
      <c r="D96">
        <v>11</v>
      </c>
      <c r="E96">
        <v>1E-3</v>
      </c>
      <c r="F96">
        <v>3.15008249167232</v>
      </c>
      <c r="G96">
        <v>1.6994966756321399</v>
      </c>
      <c r="H96">
        <f t="shared" si="3"/>
        <v>1.4505858160401801</v>
      </c>
    </row>
    <row r="97" spans="1:9" x14ac:dyDescent="0.3">
      <c r="A97" t="s">
        <v>18</v>
      </c>
      <c r="B97">
        <v>2</v>
      </c>
      <c r="C97">
        <v>2</v>
      </c>
      <c r="F97" s="1">
        <f>AVERAGE(F86:F96)</f>
        <v>4.916205743133319</v>
      </c>
      <c r="H97" s="1">
        <f>AVERAGE(H86:H96)</f>
        <v>4.7617060453485793</v>
      </c>
      <c r="I97">
        <f>H97/F97</f>
        <v>0.96857338649820823</v>
      </c>
    </row>
    <row r="98" spans="1:9" x14ac:dyDescent="0.3">
      <c r="A98" t="s">
        <v>18</v>
      </c>
      <c r="B98">
        <v>2</v>
      </c>
      <c r="C98">
        <v>2</v>
      </c>
      <c r="D98">
        <v>1</v>
      </c>
      <c r="E98">
        <v>0.01</v>
      </c>
      <c r="F98">
        <v>6.1673891051976302</v>
      </c>
      <c r="H98">
        <f>F98-G98</f>
        <v>6.1673891051976302</v>
      </c>
    </row>
    <row r="99" spans="1:9" x14ac:dyDescent="0.3">
      <c r="A99" t="s">
        <v>18</v>
      </c>
      <c r="B99">
        <v>2</v>
      </c>
      <c r="C99">
        <v>2</v>
      </c>
      <c r="D99">
        <v>2</v>
      </c>
      <c r="E99">
        <v>0.01</v>
      </c>
      <c r="F99">
        <v>4.9389699843258601</v>
      </c>
      <c r="H99">
        <f t="shared" ref="H99:H108" si="4">F99-G99</f>
        <v>4.9389699843258601</v>
      </c>
    </row>
    <row r="100" spans="1:9" x14ac:dyDescent="0.3">
      <c r="A100" t="s">
        <v>18</v>
      </c>
      <c r="B100">
        <v>2</v>
      </c>
      <c r="C100">
        <v>2</v>
      </c>
      <c r="D100">
        <v>3</v>
      </c>
      <c r="E100">
        <v>0.01</v>
      </c>
      <c r="F100">
        <v>4.2973258253504003</v>
      </c>
      <c r="H100">
        <f t="shared" si="4"/>
        <v>4.2973258253504003</v>
      </c>
    </row>
    <row r="101" spans="1:9" x14ac:dyDescent="0.3">
      <c r="A101" t="s">
        <v>18</v>
      </c>
      <c r="B101">
        <v>2</v>
      </c>
      <c r="C101">
        <v>2</v>
      </c>
      <c r="D101">
        <v>4</v>
      </c>
      <c r="E101">
        <v>0.01</v>
      </c>
      <c r="F101">
        <v>4.3268444256520802</v>
      </c>
      <c r="H101">
        <f t="shared" si="4"/>
        <v>4.3268444256520802</v>
      </c>
    </row>
    <row r="102" spans="1:9" x14ac:dyDescent="0.3">
      <c r="A102" t="s">
        <v>18</v>
      </c>
      <c r="B102">
        <v>2</v>
      </c>
      <c r="C102">
        <v>2</v>
      </c>
      <c r="D102">
        <v>5</v>
      </c>
      <c r="E102">
        <v>0.01</v>
      </c>
      <c r="F102">
        <v>5.0950684390142804</v>
      </c>
      <c r="H102">
        <f t="shared" si="4"/>
        <v>5.0950684390142804</v>
      </c>
    </row>
    <row r="103" spans="1:9" x14ac:dyDescent="0.3">
      <c r="A103" t="s">
        <v>18</v>
      </c>
      <c r="B103">
        <v>2</v>
      </c>
      <c r="C103">
        <v>2</v>
      </c>
      <c r="D103">
        <v>6</v>
      </c>
      <c r="E103">
        <v>0.01</v>
      </c>
      <c r="F103">
        <v>4.0093300012829696</v>
      </c>
      <c r="G103">
        <v>1.21225280554273</v>
      </c>
      <c r="H103">
        <f t="shared" si="4"/>
        <v>2.7970771957402398</v>
      </c>
    </row>
    <row r="104" spans="1:9" x14ac:dyDescent="0.3">
      <c r="A104" t="s">
        <v>18</v>
      </c>
      <c r="B104">
        <v>2</v>
      </c>
      <c r="C104">
        <v>2</v>
      </c>
      <c r="D104">
        <v>7</v>
      </c>
      <c r="E104">
        <v>0.01</v>
      </c>
      <c r="F104">
        <v>4.0350021826364104</v>
      </c>
      <c r="H104">
        <f t="shared" si="4"/>
        <v>4.0350021826364104</v>
      </c>
    </row>
    <row r="105" spans="1:9" x14ac:dyDescent="0.3">
      <c r="A105" t="s">
        <v>18</v>
      </c>
      <c r="B105">
        <v>2</v>
      </c>
      <c r="C105">
        <v>2</v>
      </c>
      <c r="D105">
        <v>8</v>
      </c>
      <c r="E105">
        <v>0.01</v>
      </c>
      <c r="F105">
        <v>5.1010853565189898</v>
      </c>
      <c r="H105">
        <f t="shared" si="4"/>
        <v>5.1010853565189898</v>
      </c>
    </row>
    <row r="106" spans="1:9" x14ac:dyDescent="0.3">
      <c r="A106" t="s">
        <v>18</v>
      </c>
      <c r="B106">
        <v>2</v>
      </c>
      <c r="C106">
        <v>2</v>
      </c>
      <c r="D106">
        <v>9</v>
      </c>
      <c r="E106">
        <v>0.01</v>
      </c>
      <c r="F106">
        <v>4.4304402776287004</v>
      </c>
      <c r="H106">
        <f t="shared" si="4"/>
        <v>4.4304402776287004</v>
      </c>
    </row>
    <row r="107" spans="1:9" x14ac:dyDescent="0.3">
      <c r="A107" t="s">
        <v>18</v>
      </c>
      <c r="B107">
        <v>2</v>
      </c>
      <c r="C107">
        <v>2</v>
      </c>
      <c r="D107">
        <v>10</v>
      </c>
      <c r="E107">
        <v>0.01</v>
      </c>
      <c r="F107">
        <v>4.0929263389503001</v>
      </c>
      <c r="H107">
        <f t="shared" si="4"/>
        <v>4.0929263389503001</v>
      </c>
    </row>
    <row r="108" spans="1:9" x14ac:dyDescent="0.3">
      <c r="A108" t="s">
        <v>18</v>
      </c>
      <c r="B108">
        <v>2</v>
      </c>
      <c r="C108">
        <v>2</v>
      </c>
      <c r="D108">
        <v>11</v>
      </c>
      <c r="E108">
        <v>0.01</v>
      </c>
      <c r="F108">
        <v>5.8648023863189103</v>
      </c>
      <c r="G108">
        <v>4.7929771603176698</v>
      </c>
      <c r="H108">
        <f t="shared" si="4"/>
        <v>1.0718252260012404</v>
      </c>
    </row>
    <row r="109" spans="1:9" x14ac:dyDescent="0.3">
      <c r="A109" t="s">
        <v>18</v>
      </c>
      <c r="B109">
        <v>2</v>
      </c>
      <c r="C109">
        <v>2</v>
      </c>
      <c r="F109" s="1">
        <f>AVERAGE(F98:F108)</f>
        <v>4.7599258475342303</v>
      </c>
      <c r="H109" s="1">
        <f>AVERAGE(H98:H108)</f>
        <v>4.2139958506378292</v>
      </c>
      <c r="I109">
        <f>H109/F109</f>
        <v>0.88530703746588668</v>
      </c>
    </row>
    <row r="110" spans="1:9" x14ac:dyDescent="0.3">
      <c r="A110" t="s">
        <v>18</v>
      </c>
      <c r="B110">
        <v>2</v>
      </c>
      <c r="C110">
        <v>2</v>
      </c>
      <c r="D110">
        <v>1</v>
      </c>
      <c r="E110">
        <v>3.1600000000000003E-2</v>
      </c>
      <c r="F110">
        <v>4.1241485519651198</v>
      </c>
      <c r="H110">
        <f>F110-G110</f>
        <v>4.1241485519651198</v>
      </c>
    </row>
    <row r="111" spans="1:9" x14ac:dyDescent="0.3">
      <c r="A111" t="s">
        <v>18</v>
      </c>
      <c r="B111">
        <v>2</v>
      </c>
      <c r="C111">
        <v>2</v>
      </c>
      <c r="D111">
        <v>2</v>
      </c>
      <c r="E111">
        <v>3.1600000000000003E-2</v>
      </c>
      <c r="F111">
        <v>4.5714441522686702</v>
      </c>
      <c r="H111">
        <f t="shared" ref="H111:H119" si="5">F111-G111</f>
        <v>4.5714441522686702</v>
      </c>
    </row>
    <row r="112" spans="1:9" x14ac:dyDescent="0.3">
      <c r="A112" t="s">
        <v>18</v>
      </c>
      <c r="B112">
        <v>2</v>
      </c>
      <c r="C112">
        <v>2</v>
      </c>
      <c r="D112">
        <v>3</v>
      </c>
      <c r="E112">
        <v>3.1600000000000003E-2</v>
      </c>
      <c r="F112">
        <v>4.6753975398408096</v>
      </c>
      <c r="H112">
        <f t="shared" si="5"/>
        <v>4.6753975398408096</v>
      </c>
    </row>
    <row r="113" spans="1:9" x14ac:dyDescent="0.3">
      <c r="A113" t="s">
        <v>18</v>
      </c>
      <c r="B113">
        <v>2</v>
      </c>
      <c r="C113">
        <v>2</v>
      </c>
      <c r="D113">
        <v>4</v>
      </c>
      <c r="E113">
        <v>3.1600000000000003E-2</v>
      </c>
      <c r="F113">
        <v>3.8600522951484999</v>
      </c>
      <c r="H113">
        <f t="shared" si="5"/>
        <v>3.8600522951484999</v>
      </c>
    </row>
    <row r="114" spans="1:9" x14ac:dyDescent="0.3">
      <c r="A114" t="s">
        <v>18</v>
      </c>
      <c r="B114">
        <v>2</v>
      </c>
      <c r="C114">
        <v>2</v>
      </c>
      <c r="D114">
        <v>5</v>
      </c>
      <c r="E114">
        <v>3.1600000000000003E-2</v>
      </c>
      <c r="F114">
        <v>4.21179174144687</v>
      </c>
      <c r="H114">
        <f t="shared" si="5"/>
        <v>4.21179174144687</v>
      </c>
    </row>
    <row r="115" spans="1:9" x14ac:dyDescent="0.3">
      <c r="A115" t="s">
        <v>18</v>
      </c>
      <c r="B115">
        <v>2</v>
      </c>
      <c r="C115">
        <v>2</v>
      </c>
      <c r="D115">
        <v>6</v>
      </c>
      <c r="E115">
        <v>3.1600000000000003E-2</v>
      </c>
      <c r="F115">
        <v>3.6522231764343198</v>
      </c>
      <c r="H115">
        <f t="shared" si="5"/>
        <v>3.6522231764343198</v>
      </c>
    </row>
    <row r="116" spans="1:9" x14ac:dyDescent="0.3">
      <c r="A116" t="s">
        <v>18</v>
      </c>
      <c r="B116">
        <v>2</v>
      </c>
      <c r="C116">
        <v>2</v>
      </c>
      <c r="D116">
        <v>7</v>
      </c>
      <c r="E116">
        <v>3.1600000000000003E-2</v>
      </c>
      <c r="F116">
        <v>4.07401594998018</v>
      </c>
      <c r="H116">
        <f t="shared" si="5"/>
        <v>4.07401594998018</v>
      </c>
    </row>
    <row r="117" spans="1:9" x14ac:dyDescent="0.3">
      <c r="A117" t="s">
        <v>18</v>
      </c>
      <c r="B117">
        <v>2</v>
      </c>
      <c r="C117">
        <v>2</v>
      </c>
      <c r="D117">
        <v>8</v>
      </c>
      <c r="E117">
        <v>3.1600000000000003E-2</v>
      </c>
      <c r="F117">
        <v>3.8856182079168602</v>
      </c>
      <c r="H117">
        <f t="shared" si="5"/>
        <v>3.8856182079168602</v>
      </c>
    </row>
    <row r="118" spans="1:9" x14ac:dyDescent="0.3">
      <c r="A118" t="s">
        <v>18</v>
      </c>
      <c r="B118">
        <v>2</v>
      </c>
      <c r="C118">
        <v>2</v>
      </c>
      <c r="D118">
        <v>9</v>
      </c>
      <c r="E118">
        <v>3.1600000000000003E-2</v>
      </c>
      <c r="F118">
        <v>2.7527741425027199</v>
      </c>
      <c r="H118">
        <f t="shared" si="5"/>
        <v>2.7527741425027199</v>
      </c>
    </row>
    <row r="119" spans="1:9" x14ac:dyDescent="0.3">
      <c r="A119" t="s">
        <v>18</v>
      </c>
      <c r="B119">
        <v>2</v>
      </c>
      <c r="C119">
        <v>2</v>
      </c>
      <c r="D119">
        <v>10</v>
      </c>
      <c r="E119">
        <v>3.1600000000000003E-2</v>
      </c>
      <c r="F119">
        <v>3.2253168079089001</v>
      </c>
      <c r="H119">
        <f t="shared" si="5"/>
        <v>3.2253168079089001</v>
      </c>
    </row>
    <row r="120" spans="1:9" x14ac:dyDescent="0.3">
      <c r="A120" t="s">
        <v>18</v>
      </c>
      <c r="B120">
        <v>2</v>
      </c>
      <c r="C120">
        <v>2</v>
      </c>
      <c r="D120">
        <v>11</v>
      </c>
      <c r="E120">
        <v>3.1600000000000003E-2</v>
      </c>
      <c r="F120" t="s">
        <v>8</v>
      </c>
      <c r="H120" t="s">
        <v>8</v>
      </c>
    </row>
    <row r="121" spans="1:9" x14ac:dyDescent="0.3">
      <c r="A121" t="s">
        <v>18</v>
      </c>
      <c r="B121">
        <v>2</v>
      </c>
      <c r="C121">
        <v>2</v>
      </c>
      <c r="F121" s="1">
        <f>AVERAGE(F110:F120)</f>
        <v>3.9032782565412942</v>
      </c>
      <c r="H121" s="1">
        <f>AVERAGE(H110:H120)</f>
        <v>3.9032782565412942</v>
      </c>
      <c r="I121">
        <f>H121/F121</f>
        <v>1</v>
      </c>
    </row>
    <row r="122" spans="1:9" x14ac:dyDescent="0.3">
      <c r="A122" t="s">
        <v>18</v>
      </c>
      <c r="B122">
        <v>2</v>
      </c>
      <c r="C122">
        <v>2</v>
      </c>
      <c r="D122">
        <v>1</v>
      </c>
      <c r="E122">
        <v>0.1</v>
      </c>
      <c r="F122">
        <v>6.8825611124906798</v>
      </c>
      <c r="H122">
        <f>F122-G122</f>
        <v>6.8825611124906798</v>
      </c>
    </row>
    <row r="123" spans="1:9" x14ac:dyDescent="0.3">
      <c r="A123" t="s">
        <v>18</v>
      </c>
      <c r="B123">
        <v>2</v>
      </c>
      <c r="C123">
        <v>2</v>
      </c>
      <c r="D123">
        <v>2</v>
      </c>
      <c r="E123">
        <v>0.1</v>
      </c>
      <c r="F123">
        <v>5.6016934194189201</v>
      </c>
      <c r="G123">
        <v>3.6514396385011998</v>
      </c>
      <c r="H123">
        <f t="shared" ref="H123:H131" si="6">F123-G123</f>
        <v>1.9502537809177203</v>
      </c>
    </row>
    <row r="124" spans="1:9" x14ac:dyDescent="0.3">
      <c r="A124" t="s">
        <v>18</v>
      </c>
      <c r="B124">
        <v>2</v>
      </c>
      <c r="C124">
        <v>2</v>
      </c>
      <c r="D124">
        <v>3</v>
      </c>
      <c r="E124">
        <v>0.1</v>
      </c>
      <c r="F124">
        <v>5.2696303031460703</v>
      </c>
      <c r="G124">
        <v>1.6548584304907099</v>
      </c>
      <c r="H124">
        <f t="shared" si="6"/>
        <v>3.6147718726553606</v>
      </c>
    </row>
    <row r="125" spans="1:9" x14ac:dyDescent="0.3">
      <c r="A125" t="s">
        <v>18</v>
      </c>
      <c r="B125">
        <v>2</v>
      </c>
      <c r="C125">
        <v>2</v>
      </c>
      <c r="D125">
        <v>4</v>
      </c>
      <c r="E125">
        <v>0.1</v>
      </c>
      <c r="F125">
        <v>4.6747018586082403</v>
      </c>
      <c r="G125">
        <v>1.2588432437450601</v>
      </c>
      <c r="H125">
        <f t="shared" si="6"/>
        <v>3.41585861486318</v>
      </c>
    </row>
    <row r="126" spans="1:9" x14ac:dyDescent="0.3">
      <c r="A126" t="s">
        <v>18</v>
      </c>
      <c r="B126">
        <v>2</v>
      </c>
      <c r="C126">
        <v>2</v>
      </c>
      <c r="D126">
        <v>5</v>
      </c>
      <c r="E126">
        <v>0.1</v>
      </c>
      <c r="F126">
        <v>6.6319999999999997</v>
      </c>
      <c r="G126">
        <v>1.19771940895928</v>
      </c>
      <c r="H126">
        <f t="shared" si="6"/>
        <v>5.4342805910407197</v>
      </c>
    </row>
    <row r="127" spans="1:9" x14ac:dyDescent="0.3">
      <c r="A127" t="s">
        <v>18</v>
      </c>
      <c r="B127">
        <v>2</v>
      </c>
      <c r="C127">
        <v>2</v>
      </c>
      <c r="D127">
        <v>6</v>
      </c>
      <c r="E127">
        <v>0.1</v>
      </c>
      <c r="F127">
        <v>6.3570000000000002</v>
      </c>
      <c r="G127">
        <v>1.7009415232342999</v>
      </c>
      <c r="H127">
        <f t="shared" si="6"/>
        <v>4.6560584767657005</v>
      </c>
    </row>
    <row r="128" spans="1:9" x14ac:dyDescent="0.3">
      <c r="A128" t="s">
        <v>18</v>
      </c>
      <c r="B128">
        <v>2</v>
      </c>
      <c r="C128">
        <v>2</v>
      </c>
      <c r="D128">
        <v>7</v>
      </c>
      <c r="E128">
        <v>0.1</v>
      </c>
      <c r="F128">
        <v>4.3559999999999999</v>
      </c>
      <c r="H128">
        <f t="shared" si="6"/>
        <v>4.3559999999999999</v>
      </c>
    </row>
    <row r="129" spans="1:9" x14ac:dyDescent="0.3">
      <c r="A129" t="s">
        <v>18</v>
      </c>
      <c r="B129">
        <v>2</v>
      </c>
      <c r="C129">
        <v>2</v>
      </c>
      <c r="D129">
        <v>8</v>
      </c>
      <c r="E129">
        <v>0.1</v>
      </c>
      <c r="F129">
        <v>4.5300122471707702</v>
      </c>
      <c r="G129">
        <v>2.8170749484847302</v>
      </c>
      <c r="H129">
        <f t="shared" si="6"/>
        <v>1.7129372986860401</v>
      </c>
    </row>
    <row r="130" spans="1:9" x14ac:dyDescent="0.3">
      <c r="A130" t="s">
        <v>18</v>
      </c>
      <c r="B130">
        <v>2</v>
      </c>
      <c r="C130">
        <v>2</v>
      </c>
      <c r="D130">
        <v>9</v>
      </c>
      <c r="E130">
        <v>0.1</v>
      </c>
      <c r="F130">
        <v>4.2296459971900697</v>
      </c>
      <c r="H130">
        <f t="shared" si="6"/>
        <v>4.2296459971900697</v>
      </c>
    </row>
    <row r="131" spans="1:9" x14ac:dyDescent="0.3">
      <c r="A131" t="s">
        <v>18</v>
      </c>
      <c r="B131">
        <v>2</v>
      </c>
      <c r="C131">
        <v>2</v>
      </c>
      <c r="D131">
        <v>10</v>
      </c>
      <c r="E131">
        <v>0.1</v>
      </c>
      <c r="F131">
        <v>3.9093088222488599</v>
      </c>
      <c r="G131">
        <v>2.5413538467955998</v>
      </c>
      <c r="H131">
        <f t="shared" si="6"/>
        <v>1.3679549754532601</v>
      </c>
    </row>
    <row r="132" spans="1:9" x14ac:dyDescent="0.3">
      <c r="A132" t="s">
        <v>18</v>
      </c>
      <c r="B132">
        <v>2</v>
      </c>
      <c r="C132">
        <v>2</v>
      </c>
      <c r="F132" s="1">
        <f>AVERAGE(F122:F131)</f>
        <v>5.2442553760273602</v>
      </c>
      <c r="H132" s="1">
        <f>AVERAGE(H122:H131)</f>
        <v>3.7620322720062731</v>
      </c>
      <c r="I132">
        <f>H132/F132</f>
        <v>0.71736252380144305</v>
      </c>
    </row>
    <row r="133" spans="1:9" x14ac:dyDescent="0.3">
      <c r="A133" t="s">
        <v>18</v>
      </c>
      <c r="B133">
        <v>2</v>
      </c>
      <c r="C133">
        <v>2</v>
      </c>
      <c r="D133">
        <v>1</v>
      </c>
      <c r="E133">
        <v>1</v>
      </c>
      <c r="F133">
        <v>3.6240377920293101</v>
      </c>
      <c r="G133">
        <v>3.6140377920293099</v>
      </c>
      <c r="H133">
        <f>F133-G133</f>
        <v>1.0000000000000231E-2</v>
      </c>
    </row>
    <row r="134" spans="1:9" x14ac:dyDescent="0.3">
      <c r="A134" t="s">
        <v>18</v>
      </c>
      <c r="B134">
        <v>2</v>
      </c>
      <c r="C134">
        <v>2</v>
      </c>
      <c r="D134">
        <v>2</v>
      </c>
      <c r="E134">
        <v>1</v>
      </c>
      <c r="F134" t="s">
        <v>8</v>
      </c>
      <c r="G134" t="s">
        <v>8</v>
      </c>
      <c r="H134" t="s">
        <v>8</v>
      </c>
    </row>
    <row r="135" spans="1:9" x14ac:dyDescent="0.3">
      <c r="A135" t="s">
        <v>18</v>
      </c>
      <c r="B135">
        <v>2</v>
      </c>
      <c r="C135">
        <v>2</v>
      </c>
      <c r="D135">
        <v>3</v>
      </c>
      <c r="E135">
        <v>1</v>
      </c>
      <c r="F135">
        <v>3.36599908809987</v>
      </c>
      <c r="G135">
        <v>3.32</v>
      </c>
      <c r="H135">
        <f t="shared" ref="H135:H143" si="7">F135-G135</f>
        <v>4.5999088099870189E-2</v>
      </c>
    </row>
    <row r="136" spans="1:9" x14ac:dyDescent="0.3">
      <c r="A136" t="s">
        <v>18</v>
      </c>
      <c r="B136">
        <v>2</v>
      </c>
      <c r="C136">
        <v>2</v>
      </c>
      <c r="D136">
        <v>4</v>
      </c>
      <c r="E136">
        <v>1</v>
      </c>
      <c r="F136">
        <v>3.2410653019868398</v>
      </c>
      <c r="G136">
        <v>3.2</v>
      </c>
      <c r="H136">
        <f t="shared" si="7"/>
        <v>4.1065301986839664E-2</v>
      </c>
    </row>
    <row r="137" spans="1:9" x14ac:dyDescent="0.3">
      <c r="A137" t="s">
        <v>18</v>
      </c>
      <c r="B137">
        <v>2</v>
      </c>
      <c r="C137">
        <v>2</v>
      </c>
      <c r="D137">
        <v>5</v>
      </c>
      <c r="E137">
        <v>1</v>
      </c>
      <c r="F137">
        <v>3.46020482825335</v>
      </c>
      <c r="G137">
        <v>3.42</v>
      </c>
      <c r="H137">
        <f t="shared" si="7"/>
        <v>4.0204828253350033E-2</v>
      </c>
    </row>
    <row r="138" spans="1:9" x14ac:dyDescent="0.3">
      <c r="A138" t="s">
        <v>18</v>
      </c>
      <c r="B138">
        <v>2</v>
      </c>
      <c r="C138">
        <v>2</v>
      </c>
      <c r="D138">
        <v>6</v>
      </c>
      <c r="E138">
        <v>1</v>
      </c>
      <c r="F138">
        <v>2.93520042361311</v>
      </c>
      <c r="G138">
        <v>2.89</v>
      </c>
      <c r="H138">
        <f t="shared" si="7"/>
        <v>4.520042361310983E-2</v>
      </c>
    </row>
    <row r="139" spans="1:9" x14ac:dyDescent="0.3">
      <c r="A139" t="s">
        <v>18</v>
      </c>
      <c r="B139">
        <v>2</v>
      </c>
      <c r="C139">
        <v>2</v>
      </c>
      <c r="D139">
        <v>7</v>
      </c>
      <c r="E139">
        <v>1</v>
      </c>
      <c r="F139">
        <v>6.0343797898317204</v>
      </c>
      <c r="G139">
        <v>5.9989999999999997</v>
      </c>
      <c r="H139">
        <f t="shared" si="7"/>
        <v>3.5379789831720743E-2</v>
      </c>
    </row>
    <row r="140" spans="1:9" x14ac:dyDescent="0.3">
      <c r="A140" t="s">
        <v>18</v>
      </c>
      <c r="B140">
        <v>2</v>
      </c>
      <c r="C140">
        <v>2</v>
      </c>
      <c r="D140">
        <v>8</v>
      </c>
      <c r="E140">
        <v>1</v>
      </c>
      <c r="F140">
        <v>4.8046509654166298</v>
      </c>
      <c r="G140">
        <v>4.75</v>
      </c>
      <c r="H140">
        <f t="shared" si="7"/>
        <v>5.4650965416629838E-2</v>
      </c>
    </row>
    <row r="141" spans="1:9" x14ac:dyDescent="0.3">
      <c r="A141" t="s">
        <v>18</v>
      </c>
      <c r="B141">
        <v>2</v>
      </c>
      <c r="C141">
        <v>2</v>
      </c>
      <c r="D141">
        <v>9</v>
      </c>
      <c r="E141">
        <v>1</v>
      </c>
      <c r="F141">
        <v>5.0026073401458699</v>
      </c>
      <c r="G141">
        <v>4.95</v>
      </c>
      <c r="H141">
        <f t="shared" si="7"/>
        <v>5.2607340145869763E-2</v>
      </c>
    </row>
    <row r="142" spans="1:9" x14ac:dyDescent="0.3">
      <c r="A142" t="s">
        <v>18</v>
      </c>
      <c r="B142">
        <v>2</v>
      </c>
      <c r="C142">
        <v>2</v>
      </c>
      <c r="D142">
        <v>10</v>
      </c>
      <c r="E142">
        <v>1</v>
      </c>
      <c r="F142">
        <v>4.6880291961338498</v>
      </c>
      <c r="G142">
        <v>4.6500000000000004</v>
      </c>
      <c r="H142">
        <f t="shared" si="7"/>
        <v>3.8029196133849474E-2</v>
      </c>
    </row>
    <row r="143" spans="1:9" x14ac:dyDescent="0.3">
      <c r="A143" t="s">
        <v>18</v>
      </c>
      <c r="B143">
        <v>2</v>
      </c>
      <c r="C143">
        <v>2</v>
      </c>
      <c r="D143">
        <v>11</v>
      </c>
      <c r="E143">
        <v>1</v>
      </c>
      <c r="F143">
        <v>4.3813700203585402</v>
      </c>
      <c r="G143">
        <v>4.3</v>
      </c>
      <c r="H143">
        <f t="shared" si="7"/>
        <v>8.1370020358540351E-2</v>
      </c>
    </row>
    <row r="144" spans="1:9" x14ac:dyDescent="0.3">
      <c r="A144" t="s">
        <v>18</v>
      </c>
      <c r="B144">
        <v>2</v>
      </c>
      <c r="C144">
        <v>2</v>
      </c>
      <c r="F144" s="1">
        <f>AVERAGE(F133:F143)</f>
        <v>4.1537544745869086</v>
      </c>
      <c r="H144" s="1">
        <f>AVERAGE(H135:H143)</f>
        <v>4.8278550426642211E-2</v>
      </c>
      <c r="I144">
        <f>H144/F144</f>
        <v>1.1622870519193005E-2</v>
      </c>
    </row>
    <row r="145" spans="1:9" x14ac:dyDescent="0.3">
      <c r="A145" t="s">
        <v>18</v>
      </c>
      <c r="B145">
        <v>2</v>
      </c>
      <c r="C145">
        <v>3</v>
      </c>
      <c r="D145">
        <v>1</v>
      </c>
      <c r="E145">
        <v>0</v>
      </c>
      <c r="F145">
        <v>4.8177287259841899</v>
      </c>
      <c r="G145">
        <v>2.3803525786830102</v>
      </c>
      <c r="H145">
        <f>F145-G145</f>
        <v>2.4373761473011797</v>
      </c>
    </row>
    <row r="146" spans="1:9" x14ac:dyDescent="0.3">
      <c r="A146" t="s">
        <v>18</v>
      </c>
      <c r="B146">
        <v>2</v>
      </c>
      <c r="C146">
        <v>3</v>
      </c>
      <c r="D146">
        <v>2</v>
      </c>
      <c r="E146">
        <v>0</v>
      </c>
      <c r="F146">
        <v>4.5113981599687998</v>
      </c>
      <c r="H146">
        <f t="shared" ref="H146:H155" si="8">F146-G146</f>
        <v>4.5113981599687998</v>
      </c>
    </row>
    <row r="147" spans="1:9" x14ac:dyDescent="0.3">
      <c r="A147" t="s">
        <v>18</v>
      </c>
      <c r="B147">
        <v>2</v>
      </c>
      <c r="C147">
        <v>3</v>
      </c>
      <c r="D147">
        <v>3</v>
      </c>
      <c r="E147">
        <v>0</v>
      </c>
      <c r="F147">
        <v>3.7443968568848098</v>
      </c>
      <c r="H147">
        <f t="shared" si="8"/>
        <v>3.7443968568848098</v>
      </c>
    </row>
    <row r="148" spans="1:9" x14ac:dyDescent="0.3">
      <c r="A148" t="s">
        <v>18</v>
      </c>
      <c r="B148">
        <v>2</v>
      </c>
      <c r="C148">
        <v>3</v>
      </c>
      <c r="D148">
        <v>4</v>
      </c>
      <c r="E148">
        <v>0</v>
      </c>
      <c r="F148">
        <v>4.51242976898439</v>
      </c>
      <c r="H148">
        <f t="shared" si="8"/>
        <v>4.51242976898439</v>
      </c>
    </row>
    <row r="149" spans="1:9" x14ac:dyDescent="0.3">
      <c r="A149" t="s">
        <v>18</v>
      </c>
      <c r="B149">
        <v>2</v>
      </c>
      <c r="C149">
        <v>3</v>
      </c>
      <c r="D149">
        <v>5</v>
      </c>
      <c r="E149">
        <v>0</v>
      </c>
      <c r="F149">
        <v>3.2534236505190801</v>
      </c>
      <c r="H149">
        <f t="shared" si="8"/>
        <v>3.2534236505190801</v>
      </c>
    </row>
    <row r="150" spans="1:9" x14ac:dyDescent="0.3">
      <c r="A150" t="s">
        <v>18</v>
      </c>
      <c r="B150">
        <v>2</v>
      </c>
      <c r="C150">
        <v>3</v>
      </c>
      <c r="D150">
        <v>6</v>
      </c>
      <c r="E150">
        <v>0</v>
      </c>
      <c r="F150">
        <v>2.4217878056083002</v>
      </c>
      <c r="H150">
        <f t="shared" si="8"/>
        <v>2.4217878056083002</v>
      </c>
    </row>
    <row r="151" spans="1:9" x14ac:dyDescent="0.3">
      <c r="A151" t="s">
        <v>18</v>
      </c>
      <c r="B151">
        <v>2</v>
      </c>
      <c r="C151">
        <v>3</v>
      </c>
      <c r="D151">
        <v>7</v>
      </c>
      <c r="E151">
        <v>0</v>
      </c>
      <c r="F151">
        <v>4.6093730033193001</v>
      </c>
      <c r="H151">
        <f t="shared" si="8"/>
        <v>4.6093730033193001</v>
      </c>
    </row>
    <row r="152" spans="1:9" x14ac:dyDescent="0.3">
      <c r="A152" t="s">
        <v>18</v>
      </c>
      <c r="B152">
        <v>2</v>
      </c>
      <c r="C152">
        <v>3</v>
      </c>
      <c r="D152">
        <v>8</v>
      </c>
      <c r="E152">
        <v>0</v>
      </c>
      <c r="F152">
        <v>3.9743402847420399</v>
      </c>
      <c r="H152">
        <f t="shared" si="8"/>
        <v>3.9743402847420399</v>
      </c>
    </row>
    <row r="153" spans="1:9" x14ac:dyDescent="0.3">
      <c r="A153" t="s">
        <v>18</v>
      </c>
      <c r="B153">
        <v>2</v>
      </c>
      <c r="C153">
        <v>3</v>
      </c>
      <c r="D153">
        <v>9</v>
      </c>
      <c r="E153">
        <v>0</v>
      </c>
      <c r="F153">
        <v>4.3762566949450799</v>
      </c>
      <c r="H153">
        <f t="shared" si="8"/>
        <v>4.3762566949450799</v>
      </c>
    </row>
    <row r="154" spans="1:9" x14ac:dyDescent="0.3">
      <c r="A154" t="s">
        <v>18</v>
      </c>
      <c r="B154">
        <v>2</v>
      </c>
      <c r="C154">
        <v>3</v>
      </c>
      <c r="D154">
        <v>10</v>
      </c>
      <c r="E154">
        <v>0</v>
      </c>
      <c r="F154">
        <v>3.9653132704960701</v>
      </c>
      <c r="H154">
        <f t="shared" si="8"/>
        <v>3.9653132704960701</v>
      </c>
    </row>
    <row r="155" spans="1:9" x14ac:dyDescent="0.3">
      <c r="A155" t="s">
        <v>18</v>
      </c>
      <c r="B155">
        <v>2</v>
      </c>
      <c r="C155">
        <v>3</v>
      </c>
      <c r="D155">
        <v>11</v>
      </c>
      <c r="E155">
        <v>0</v>
      </c>
      <c r="F155">
        <v>3.7658585945409899</v>
      </c>
      <c r="H155">
        <f t="shared" si="8"/>
        <v>3.7658585945409899</v>
      </c>
    </row>
    <row r="156" spans="1:9" x14ac:dyDescent="0.3">
      <c r="A156" t="s">
        <v>18</v>
      </c>
      <c r="B156">
        <v>2</v>
      </c>
      <c r="C156">
        <v>3</v>
      </c>
      <c r="F156" s="1">
        <f>AVERAGE(F145:F155)</f>
        <v>3.995664255999368</v>
      </c>
      <c r="H156" s="1">
        <f>AVERAGE(H145:H155)</f>
        <v>3.7792685670281845</v>
      </c>
      <c r="I156">
        <f>H156/F156</f>
        <v>0.94584237435708662</v>
      </c>
    </row>
    <row r="157" spans="1:9" x14ac:dyDescent="0.3">
      <c r="A157" t="s">
        <v>18</v>
      </c>
      <c r="B157">
        <v>2</v>
      </c>
      <c r="C157">
        <v>3</v>
      </c>
      <c r="D157">
        <v>1</v>
      </c>
      <c r="E157">
        <v>1E-3</v>
      </c>
      <c r="F157">
        <v>3.57396422115252</v>
      </c>
      <c r="H157">
        <f>F157-G157</f>
        <v>3.57396422115252</v>
      </c>
    </row>
    <row r="158" spans="1:9" x14ac:dyDescent="0.3">
      <c r="A158" t="s">
        <v>18</v>
      </c>
      <c r="B158">
        <v>2</v>
      </c>
      <c r="C158">
        <v>3</v>
      </c>
      <c r="D158">
        <v>2</v>
      </c>
      <c r="E158">
        <v>1E-3</v>
      </c>
      <c r="F158">
        <v>3.3218516382982699</v>
      </c>
      <c r="G158">
        <v>2.3704595650576801</v>
      </c>
      <c r="H158">
        <f t="shared" ref="H158:H167" si="9">F158-G158</f>
        <v>0.95139207324058983</v>
      </c>
    </row>
    <row r="159" spans="1:9" x14ac:dyDescent="0.3">
      <c r="A159" t="s">
        <v>18</v>
      </c>
      <c r="B159">
        <v>2</v>
      </c>
      <c r="C159">
        <v>3</v>
      </c>
      <c r="D159">
        <v>3</v>
      </c>
      <c r="E159">
        <v>1E-3</v>
      </c>
      <c r="F159">
        <v>4.1253625813053398</v>
      </c>
      <c r="H159">
        <f t="shared" si="9"/>
        <v>4.1253625813053398</v>
      </c>
    </row>
    <row r="160" spans="1:9" x14ac:dyDescent="0.3">
      <c r="A160" t="s">
        <v>18</v>
      </c>
      <c r="B160">
        <v>2</v>
      </c>
      <c r="C160">
        <v>3</v>
      </c>
      <c r="D160">
        <v>4</v>
      </c>
      <c r="E160">
        <v>1E-3</v>
      </c>
      <c r="F160">
        <v>4.34393751792489</v>
      </c>
      <c r="H160">
        <f t="shared" si="9"/>
        <v>4.34393751792489</v>
      </c>
    </row>
    <row r="161" spans="1:9" x14ac:dyDescent="0.3">
      <c r="A161" t="s">
        <v>18</v>
      </c>
      <c r="B161">
        <v>2</v>
      </c>
      <c r="C161">
        <v>3</v>
      </c>
      <c r="D161">
        <v>5</v>
      </c>
      <c r="E161">
        <v>1E-3</v>
      </c>
      <c r="F161">
        <v>3.1872075618391902</v>
      </c>
      <c r="H161">
        <f t="shared" si="9"/>
        <v>3.1872075618391902</v>
      </c>
    </row>
    <row r="162" spans="1:9" x14ac:dyDescent="0.3">
      <c r="A162" t="s">
        <v>18</v>
      </c>
      <c r="B162">
        <v>2</v>
      </c>
      <c r="C162">
        <v>3</v>
      </c>
      <c r="D162">
        <v>6</v>
      </c>
      <c r="E162">
        <v>1E-3</v>
      </c>
      <c r="F162">
        <v>4.1239573365810003</v>
      </c>
      <c r="H162">
        <f t="shared" si="9"/>
        <v>4.1239573365810003</v>
      </c>
    </row>
    <row r="163" spans="1:9" x14ac:dyDescent="0.3">
      <c r="A163" t="s">
        <v>18</v>
      </c>
      <c r="B163">
        <v>2</v>
      </c>
      <c r="C163">
        <v>3</v>
      </c>
      <c r="D163">
        <v>7</v>
      </c>
      <c r="E163">
        <v>1E-3</v>
      </c>
      <c r="F163">
        <v>4.1212769981289803</v>
      </c>
      <c r="H163">
        <f t="shared" si="9"/>
        <v>4.1212769981289803</v>
      </c>
    </row>
    <row r="164" spans="1:9" x14ac:dyDescent="0.3">
      <c r="A164" t="s">
        <v>18</v>
      </c>
      <c r="B164">
        <v>2</v>
      </c>
      <c r="C164">
        <v>3</v>
      </c>
      <c r="D164">
        <v>8</v>
      </c>
      <c r="E164">
        <v>1E-3</v>
      </c>
      <c r="F164">
        <v>3.4452043949654501</v>
      </c>
      <c r="H164">
        <f t="shared" si="9"/>
        <v>3.4452043949654501</v>
      </c>
    </row>
    <row r="165" spans="1:9" x14ac:dyDescent="0.3">
      <c r="A165" t="s">
        <v>18</v>
      </c>
      <c r="B165">
        <v>2</v>
      </c>
      <c r="C165">
        <v>3</v>
      </c>
      <c r="D165">
        <v>9</v>
      </c>
      <c r="E165">
        <v>1E-3</v>
      </c>
      <c r="F165">
        <v>5.3225348244581596</v>
      </c>
      <c r="H165">
        <f t="shared" si="9"/>
        <v>5.3225348244581596</v>
      </c>
    </row>
    <row r="166" spans="1:9" x14ac:dyDescent="0.3">
      <c r="A166" t="s">
        <v>18</v>
      </c>
      <c r="B166">
        <v>2</v>
      </c>
      <c r="C166">
        <v>3</v>
      </c>
      <c r="D166">
        <v>10</v>
      </c>
      <c r="E166">
        <v>1E-3</v>
      </c>
      <c r="F166">
        <v>4.14782383769478</v>
      </c>
      <c r="H166">
        <f t="shared" si="9"/>
        <v>4.14782383769478</v>
      </c>
    </row>
    <row r="167" spans="1:9" x14ac:dyDescent="0.3">
      <c r="A167" t="s">
        <v>18</v>
      </c>
      <c r="B167">
        <v>2</v>
      </c>
      <c r="C167">
        <v>3</v>
      </c>
      <c r="D167">
        <v>11</v>
      </c>
      <c r="E167">
        <v>1E-3</v>
      </c>
      <c r="F167">
        <v>3.9644927164236501</v>
      </c>
      <c r="H167">
        <f t="shared" si="9"/>
        <v>3.9644927164236501</v>
      </c>
    </row>
    <row r="168" spans="1:9" x14ac:dyDescent="0.3">
      <c r="A168" t="s">
        <v>18</v>
      </c>
      <c r="B168">
        <v>2</v>
      </c>
      <c r="C168">
        <v>3</v>
      </c>
      <c r="F168" s="1">
        <f>AVERAGE(F157:F167)</f>
        <v>3.9706921480702024</v>
      </c>
      <c r="H168" s="1">
        <f>AVERAGE(H157:H167)</f>
        <v>3.7551958239740499</v>
      </c>
      <c r="I168">
        <f>H168/F168</f>
        <v>0.94572827203416265</v>
      </c>
    </row>
    <row r="169" spans="1:9" x14ac:dyDescent="0.3">
      <c r="A169" t="s">
        <v>18</v>
      </c>
      <c r="B169">
        <v>2</v>
      </c>
      <c r="C169">
        <v>3</v>
      </c>
      <c r="D169">
        <v>1</v>
      </c>
      <c r="E169">
        <v>0.01</v>
      </c>
      <c r="F169">
        <v>2.9735363899264802</v>
      </c>
      <c r="H169">
        <f>F169-G169</f>
        <v>2.9735363899264802</v>
      </c>
    </row>
    <row r="170" spans="1:9" x14ac:dyDescent="0.3">
      <c r="A170" t="s">
        <v>18</v>
      </c>
      <c r="B170">
        <v>2</v>
      </c>
      <c r="C170">
        <v>3</v>
      </c>
      <c r="D170">
        <v>2</v>
      </c>
      <c r="E170">
        <v>0.01</v>
      </c>
      <c r="F170">
        <v>3.62674168048961</v>
      </c>
      <c r="H170">
        <f t="shared" ref="H170:H179" si="10">F170-G170</f>
        <v>3.62674168048961</v>
      </c>
    </row>
    <row r="171" spans="1:9" x14ac:dyDescent="0.3">
      <c r="A171" t="s">
        <v>18</v>
      </c>
      <c r="B171">
        <v>2</v>
      </c>
      <c r="C171">
        <v>3</v>
      </c>
      <c r="D171">
        <v>3</v>
      </c>
      <c r="E171">
        <v>0.01</v>
      </c>
      <c r="F171">
        <v>4.1106787610628004</v>
      </c>
      <c r="H171">
        <f t="shared" si="10"/>
        <v>4.1106787610628004</v>
      </c>
    </row>
    <row r="172" spans="1:9" x14ac:dyDescent="0.3">
      <c r="A172" t="s">
        <v>18</v>
      </c>
      <c r="B172">
        <v>2</v>
      </c>
      <c r="C172">
        <v>3</v>
      </c>
      <c r="D172">
        <v>4</v>
      </c>
      <c r="E172">
        <v>0.01</v>
      </c>
      <c r="F172">
        <v>4.23868538211938</v>
      </c>
      <c r="H172">
        <f t="shared" si="10"/>
        <v>4.23868538211938</v>
      </c>
    </row>
    <row r="173" spans="1:9" x14ac:dyDescent="0.3">
      <c r="A173" t="s">
        <v>18</v>
      </c>
      <c r="B173">
        <v>2</v>
      </c>
      <c r="C173">
        <v>3</v>
      </c>
      <c r="D173">
        <v>5</v>
      </c>
      <c r="E173">
        <v>0.01</v>
      </c>
      <c r="F173">
        <v>4.5040683647601902</v>
      </c>
      <c r="H173">
        <f t="shared" si="10"/>
        <v>4.5040683647601902</v>
      </c>
    </row>
    <row r="174" spans="1:9" x14ac:dyDescent="0.3">
      <c r="A174" t="s">
        <v>18</v>
      </c>
      <c r="B174">
        <v>2</v>
      </c>
      <c r="C174">
        <v>3</v>
      </c>
      <c r="D174">
        <v>6</v>
      </c>
      <c r="E174">
        <v>0.01</v>
      </c>
      <c r="F174">
        <v>3.8200024051326098</v>
      </c>
      <c r="H174">
        <f t="shared" si="10"/>
        <v>3.8200024051326098</v>
      </c>
    </row>
    <row r="175" spans="1:9" x14ac:dyDescent="0.3">
      <c r="A175" t="s">
        <v>18</v>
      </c>
      <c r="B175">
        <v>2</v>
      </c>
      <c r="C175">
        <v>3</v>
      </c>
      <c r="D175">
        <v>7</v>
      </c>
      <c r="E175">
        <v>0.01</v>
      </c>
      <c r="F175">
        <v>3.8846837207573701</v>
      </c>
      <c r="H175">
        <f t="shared" si="10"/>
        <v>3.8846837207573701</v>
      </c>
    </row>
    <row r="176" spans="1:9" x14ac:dyDescent="0.3">
      <c r="A176" t="s">
        <v>18</v>
      </c>
      <c r="B176">
        <v>2</v>
      </c>
      <c r="C176">
        <v>3</v>
      </c>
      <c r="D176">
        <v>8</v>
      </c>
      <c r="E176">
        <v>0.01</v>
      </c>
      <c r="F176">
        <v>3.66400629097879</v>
      </c>
      <c r="H176">
        <f t="shared" si="10"/>
        <v>3.66400629097879</v>
      </c>
    </row>
    <row r="177" spans="1:9" x14ac:dyDescent="0.3">
      <c r="A177" t="s">
        <v>18</v>
      </c>
      <c r="B177">
        <v>2</v>
      </c>
      <c r="C177">
        <v>3</v>
      </c>
      <c r="D177">
        <v>9</v>
      </c>
      <c r="E177">
        <v>0.01</v>
      </c>
      <c r="F177">
        <v>4.0429102535828001</v>
      </c>
      <c r="H177">
        <f t="shared" si="10"/>
        <v>4.0429102535828001</v>
      </c>
    </row>
    <row r="178" spans="1:9" x14ac:dyDescent="0.3">
      <c r="A178" t="s">
        <v>18</v>
      </c>
      <c r="B178">
        <v>2</v>
      </c>
      <c r="C178">
        <v>3</v>
      </c>
      <c r="D178">
        <v>10</v>
      </c>
      <c r="E178">
        <v>0.01</v>
      </c>
      <c r="F178">
        <v>3.8532717819348399</v>
      </c>
      <c r="H178">
        <f t="shared" si="10"/>
        <v>3.8532717819348399</v>
      </c>
    </row>
    <row r="179" spans="1:9" x14ac:dyDescent="0.3">
      <c r="A179" t="s">
        <v>18</v>
      </c>
      <c r="B179">
        <v>2</v>
      </c>
      <c r="C179">
        <v>3</v>
      </c>
      <c r="D179">
        <v>11</v>
      </c>
      <c r="E179">
        <v>0.01</v>
      </c>
      <c r="F179">
        <v>4.60227266605688</v>
      </c>
      <c r="G179">
        <v>4.60227266605688</v>
      </c>
      <c r="H179">
        <f t="shared" si="10"/>
        <v>0</v>
      </c>
    </row>
    <row r="180" spans="1:9" x14ac:dyDescent="0.3">
      <c r="A180" t="s">
        <v>18</v>
      </c>
      <c r="B180">
        <v>2</v>
      </c>
      <c r="C180">
        <v>3</v>
      </c>
      <c r="F180" s="1">
        <f>AVERAGE(F169:F179)</f>
        <v>3.9382597906183396</v>
      </c>
      <c r="H180" s="1">
        <f>AVERAGE(H169:H179)</f>
        <v>3.5198713664313512</v>
      </c>
      <c r="I180">
        <f>H180/F180</f>
        <v>0.89376312218313614</v>
      </c>
    </row>
    <row r="181" spans="1:9" x14ac:dyDescent="0.3">
      <c r="A181" t="s">
        <v>18</v>
      </c>
      <c r="B181">
        <v>2</v>
      </c>
      <c r="C181">
        <v>3</v>
      </c>
      <c r="D181">
        <v>1</v>
      </c>
      <c r="E181">
        <v>0.1</v>
      </c>
      <c r="F181">
        <v>4.1984386308663204</v>
      </c>
      <c r="G181">
        <v>4.1084386308663197</v>
      </c>
      <c r="H181">
        <f>F181-G181</f>
        <v>9.0000000000000746E-2</v>
      </c>
    </row>
    <row r="182" spans="1:9" x14ac:dyDescent="0.3">
      <c r="A182" t="s">
        <v>18</v>
      </c>
      <c r="B182">
        <v>2</v>
      </c>
      <c r="C182">
        <v>3</v>
      </c>
      <c r="D182">
        <v>2</v>
      </c>
      <c r="E182">
        <v>0.1</v>
      </c>
      <c r="F182">
        <v>2.94307033994895</v>
      </c>
      <c r="G182">
        <v>2.8</v>
      </c>
      <c r="H182">
        <f t="shared" ref="H182:H191" si="11">F182-G182</f>
        <v>0.14307033994895013</v>
      </c>
    </row>
    <row r="183" spans="1:9" x14ac:dyDescent="0.3">
      <c r="A183" t="s">
        <v>18</v>
      </c>
      <c r="B183">
        <v>2</v>
      </c>
      <c r="C183">
        <v>3</v>
      </c>
      <c r="D183">
        <v>3</v>
      </c>
      <c r="E183">
        <v>0.1</v>
      </c>
      <c r="F183">
        <v>4.2979932889065804</v>
      </c>
      <c r="G183">
        <v>1.76078128141576</v>
      </c>
      <c r="H183">
        <f t="shared" si="11"/>
        <v>2.5372120074908207</v>
      </c>
    </row>
    <row r="184" spans="1:9" x14ac:dyDescent="0.3">
      <c r="A184" t="s">
        <v>18</v>
      </c>
      <c r="B184">
        <v>2</v>
      </c>
      <c r="C184">
        <v>3</v>
      </c>
      <c r="D184">
        <v>4</v>
      </c>
      <c r="E184">
        <v>0.1</v>
      </c>
      <c r="F184">
        <v>3.3452187612431898</v>
      </c>
      <c r="G184">
        <v>2.5489994973102301</v>
      </c>
      <c r="H184">
        <f t="shared" si="11"/>
        <v>0.79621926393295972</v>
      </c>
    </row>
    <row r="185" spans="1:9" x14ac:dyDescent="0.3">
      <c r="A185" t="s">
        <v>18</v>
      </c>
      <c r="B185">
        <v>2</v>
      </c>
      <c r="C185">
        <v>3</v>
      </c>
      <c r="D185">
        <v>5</v>
      </c>
      <c r="E185">
        <v>0.1</v>
      </c>
      <c r="F185">
        <v>3.3551195467153399</v>
      </c>
      <c r="H185">
        <f t="shared" si="11"/>
        <v>3.3551195467153399</v>
      </c>
    </row>
    <row r="186" spans="1:9" x14ac:dyDescent="0.3">
      <c r="A186" t="s">
        <v>18</v>
      </c>
      <c r="B186">
        <v>2</v>
      </c>
      <c r="C186">
        <v>3</v>
      </c>
      <c r="D186">
        <v>6</v>
      </c>
      <c r="E186">
        <v>0.1</v>
      </c>
      <c r="F186">
        <v>3.4576154204499598</v>
      </c>
      <c r="H186">
        <f t="shared" si="11"/>
        <v>3.4576154204499598</v>
      </c>
    </row>
    <row r="187" spans="1:9" x14ac:dyDescent="0.3">
      <c r="A187" t="s">
        <v>18</v>
      </c>
      <c r="B187">
        <v>2</v>
      </c>
      <c r="C187">
        <v>3</v>
      </c>
      <c r="D187">
        <v>7</v>
      </c>
      <c r="E187">
        <v>0.1</v>
      </c>
      <c r="F187">
        <v>3.0975893435433002</v>
      </c>
      <c r="G187">
        <v>2.3895528002268001</v>
      </c>
      <c r="H187">
        <f t="shared" si="11"/>
        <v>0.70803654331650012</v>
      </c>
    </row>
    <row r="188" spans="1:9" x14ac:dyDescent="0.3">
      <c r="A188" t="s">
        <v>18</v>
      </c>
      <c r="B188">
        <v>2</v>
      </c>
      <c r="C188">
        <v>3</v>
      </c>
      <c r="D188">
        <v>8</v>
      </c>
      <c r="E188">
        <v>0.1</v>
      </c>
      <c r="F188">
        <v>4.0187330101230403</v>
      </c>
      <c r="G188">
        <v>3.9</v>
      </c>
      <c r="H188">
        <f t="shared" si="11"/>
        <v>0.11873301012304038</v>
      </c>
    </row>
    <row r="189" spans="1:9" x14ac:dyDescent="0.3">
      <c r="A189" t="s">
        <v>18</v>
      </c>
      <c r="B189">
        <v>2</v>
      </c>
      <c r="C189">
        <v>3</v>
      </c>
      <c r="D189">
        <v>9</v>
      </c>
      <c r="E189">
        <v>0.1</v>
      </c>
      <c r="F189">
        <v>3.85335892004667</v>
      </c>
      <c r="G189">
        <v>3.5436923140404399</v>
      </c>
      <c r="H189">
        <f t="shared" si="11"/>
        <v>0.30966660600623008</v>
      </c>
    </row>
    <row r="190" spans="1:9" x14ac:dyDescent="0.3">
      <c r="A190" t="s">
        <v>18</v>
      </c>
      <c r="B190">
        <v>2</v>
      </c>
      <c r="C190">
        <v>3</v>
      </c>
      <c r="D190">
        <v>10</v>
      </c>
      <c r="E190">
        <v>0.1</v>
      </c>
      <c r="F190">
        <v>4.4121903568018599</v>
      </c>
      <c r="G190">
        <v>2.2072622900545702</v>
      </c>
      <c r="H190">
        <f t="shared" si="11"/>
        <v>2.2049280667472897</v>
      </c>
    </row>
    <row r="191" spans="1:9" x14ac:dyDescent="0.3">
      <c r="A191" t="s">
        <v>18</v>
      </c>
      <c r="B191">
        <v>2</v>
      </c>
      <c r="C191">
        <v>3</v>
      </c>
      <c r="D191">
        <v>11</v>
      </c>
      <c r="E191">
        <v>0.1</v>
      </c>
      <c r="F191">
        <v>3.2473593267088599</v>
      </c>
      <c r="G191">
        <v>3.2057265008656999</v>
      </c>
      <c r="H191">
        <f t="shared" si="11"/>
        <v>4.1632825843159971E-2</v>
      </c>
    </row>
    <row r="192" spans="1:9" x14ac:dyDescent="0.3">
      <c r="A192" t="s">
        <v>18</v>
      </c>
      <c r="B192">
        <v>2</v>
      </c>
      <c r="C192">
        <v>3</v>
      </c>
      <c r="F192" s="1">
        <f>AVERAGE(F181:F191)</f>
        <v>3.656971540486734</v>
      </c>
      <c r="H192" s="1">
        <f>AVERAGE(H181:H191)</f>
        <v>1.2511121482340228</v>
      </c>
      <c r="I192">
        <f>H192/F192</f>
        <v>0.34211700429790681</v>
      </c>
    </row>
    <row r="193" spans="1:9" x14ac:dyDescent="0.3">
      <c r="A193" t="s">
        <v>18</v>
      </c>
      <c r="B193">
        <v>2</v>
      </c>
      <c r="C193">
        <v>3</v>
      </c>
      <c r="D193">
        <v>1</v>
      </c>
      <c r="E193">
        <v>0.316</v>
      </c>
      <c r="F193">
        <v>4.2280565496119404</v>
      </c>
      <c r="G193">
        <v>4.12943236594871</v>
      </c>
      <c r="H193">
        <f>F193-G193</f>
        <v>9.8624183663230447E-2</v>
      </c>
    </row>
    <row r="194" spans="1:9" x14ac:dyDescent="0.3">
      <c r="A194" t="s">
        <v>18</v>
      </c>
      <c r="B194">
        <v>2</v>
      </c>
      <c r="C194">
        <v>3</v>
      </c>
      <c r="D194">
        <v>2</v>
      </c>
      <c r="E194">
        <v>0.316</v>
      </c>
      <c r="F194">
        <v>4.2704646201678704</v>
      </c>
      <c r="G194">
        <v>4.2348773568066704</v>
      </c>
      <c r="H194">
        <f t="shared" ref="H194:H203" si="12">F194-G194</f>
        <v>3.5587263361199994E-2</v>
      </c>
    </row>
    <row r="195" spans="1:9" x14ac:dyDescent="0.3">
      <c r="A195" t="s">
        <v>18</v>
      </c>
      <c r="B195">
        <v>2</v>
      </c>
      <c r="C195">
        <v>3</v>
      </c>
      <c r="D195">
        <v>3</v>
      </c>
      <c r="E195">
        <v>0.316</v>
      </c>
      <c r="F195">
        <v>4.0423597532438196</v>
      </c>
      <c r="G195">
        <v>3.98</v>
      </c>
      <c r="H195">
        <f t="shared" si="12"/>
        <v>6.2359753243819593E-2</v>
      </c>
    </row>
    <row r="196" spans="1:9" x14ac:dyDescent="0.3">
      <c r="A196" t="s">
        <v>18</v>
      </c>
      <c r="B196">
        <v>2</v>
      </c>
      <c r="C196">
        <v>3</v>
      </c>
      <c r="D196">
        <v>4</v>
      </c>
      <c r="E196">
        <v>0.316</v>
      </c>
      <c r="F196">
        <v>3.35209117170487</v>
      </c>
      <c r="G196">
        <v>3.3069370398495099</v>
      </c>
      <c r="H196">
        <f t="shared" si="12"/>
        <v>4.5154131855360102E-2</v>
      </c>
    </row>
    <row r="197" spans="1:9" x14ac:dyDescent="0.3">
      <c r="A197" t="s">
        <v>18</v>
      </c>
      <c r="B197">
        <v>2</v>
      </c>
      <c r="C197">
        <v>3</v>
      </c>
      <c r="D197">
        <v>5</v>
      </c>
      <c r="E197">
        <v>0.316</v>
      </c>
      <c r="F197">
        <v>2.9314527715081198</v>
      </c>
      <c r="G197">
        <v>2.8846717837436602</v>
      </c>
      <c r="H197">
        <f t="shared" si="12"/>
        <v>4.6780987764459603E-2</v>
      </c>
    </row>
    <row r="198" spans="1:9" x14ac:dyDescent="0.3">
      <c r="A198" t="s">
        <v>18</v>
      </c>
      <c r="B198">
        <v>2</v>
      </c>
      <c r="C198">
        <v>3</v>
      </c>
      <c r="D198">
        <v>6</v>
      </c>
      <c r="E198">
        <v>0.316</v>
      </c>
      <c r="F198">
        <v>3.84547788385481</v>
      </c>
      <c r="G198">
        <v>3.7495653893668099</v>
      </c>
      <c r="H198">
        <f t="shared" si="12"/>
        <v>9.59124944880001E-2</v>
      </c>
    </row>
    <row r="199" spans="1:9" x14ac:dyDescent="0.3">
      <c r="A199" t="s">
        <v>18</v>
      </c>
      <c r="B199">
        <v>2</v>
      </c>
      <c r="C199">
        <v>3</v>
      </c>
      <c r="D199">
        <v>7</v>
      </c>
      <c r="E199">
        <v>0.316</v>
      </c>
      <c r="F199">
        <v>2.8541203811819602</v>
      </c>
      <c r="G199">
        <v>2.84412038118196</v>
      </c>
      <c r="H199">
        <f t="shared" si="12"/>
        <v>1.0000000000000231E-2</v>
      </c>
    </row>
    <row r="200" spans="1:9" x14ac:dyDescent="0.3">
      <c r="A200" t="s">
        <v>18</v>
      </c>
      <c r="B200">
        <v>2</v>
      </c>
      <c r="C200">
        <v>3</v>
      </c>
      <c r="D200">
        <v>8</v>
      </c>
      <c r="E200">
        <v>0.316</v>
      </c>
      <c r="F200">
        <v>2.9828768483239898</v>
      </c>
      <c r="G200">
        <v>2.9028768483239902</v>
      </c>
      <c r="H200">
        <f t="shared" si="12"/>
        <v>7.9999999999999627E-2</v>
      </c>
    </row>
    <row r="201" spans="1:9" x14ac:dyDescent="0.3">
      <c r="A201" t="s">
        <v>18</v>
      </c>
      <c r="B201">
        <v>2</v>
      </c>
      <c r="C201">
        <v>3</v>
      </c>
      <c r="D201">
        <v>9</v>
      </c>
      <c r="E201">
        <v>0.316</v>
      </c>
      <c r="F201">
        <v>2.98279260553974</v>
      </c>
      <c r="G201">
        <v>2.9366681086411401</v>
      </c>
      <c r="H201">
        <f t="shared" si="12"/>
        <v>4.6124496898599876E-2</v>
      </c>
    </row>
    <row r="202" spans="1:9" x14ac:dyDescent="0.3">
      <c r="A202" t="s">
        <v>18</v>
      </c>
      <c r="B202">
        <v>2</v>
      </c>
      <c r="C202">
        <v>3</v>
      </c>
      <c r="D202">
        <v>10</v>
      </c>
      <c r="E202">
        <v>0.316</v>
      </c>
      <c r="F202">
        <v>4.0113921618953601</v>
      </c>
      <c r="G202">
        <v>3.96</v>
      </c>
      <c r="H202">
        <f t="shared" si="12"/>
        <v>5.1392161895360111E-2</v>
      </c>
    </row>
    <row r="203" spans="1:9" x14ac:dyDescent="0.3">
      <c r="A203" t="s">
        <v>18</v>
      </c>
      <c r="B203">
        <v>2</v>
      </c>
      <c r="C203">
        <v>3</v>
      </c>
      <c r="D203">
        <v>11</v>
      </c>
      <c r="E203">
        <v>0.316</v>
      </c>
      <c r="F203">
        <v>3.2221847662737302</v>
      </c>
      <c r="G203">
        <v>3.02</v>
      </c>
      <c r="H203">
        <f t="shared" si="12"/>
        <v>0.20218476627373017</v>
      </c>
    </row>
    <row r="204" spans="1:9" x14ac:dyDescent="0.3">
      <c r="A204" t="s">
        <v>18</v>
      </c>
      <c r="B204">
        <v>2</v>
      </c>
      <c r="C204">
        <v>3</v>
      </c>
      <c r="F204" s="1">
        <f>AVERAGE(F193:F203)</f>
        <v>3.5202972284823826</v>
      </c>
      <c r="H204" s="1">
        <f>AVERAGE(H193:H203)</f>
        <v>7.0374567222159984E-2</v>
      </c>
      <c r="I204">
        <f>H204/F204</f>
        <v>1.9991086733462789E-2</v>
      </c>
    </row>
    <row r="205" spans="1:9" x14ac:dyDescent="0.3">
      <c r="A205" t="s">
        <v>18</v>
      </c>
      <c r="B205">
        <v>2</v>
      </c>
      <c r="C205">
        <v>3</v>
      </c>
      <c r="D205">
        <v>1</v>
      </c>
      <c r="E205">
        <v>1</v>
      </c>
      <c r="F205">
        <v>3.7338006648576401</v>
      </c>
      <c r="G205">
        <v>3.67</v>
      </c>
      <c r="H205">
        <f>F205-G205</f>
        <v>6.3800664857640133E-2</v>
      </c>
    </row>
    <row r="206" spans="1:9" x14ac:dyDescent="0.3">
      <c r="A206" t="s">
        <v>18</v>
      </c>
      <c r="B206">
        <v>2</v>
      </c>
      <c r="C206">
        <v>3</v>
      </c>
      <c r="D206">
        <v>2</v>
      </c>
      <c r="E206">
        <v>1</v>
      </c>
      <c r="F206">
        <v>3.5697115809128199</v>
      </c>
      <c r="G206">
        <v>3.52</v>
      </c>
      <c r="H206">
        <f t="shared" ref="H206:H215" si="13">F206-G206</f>
        <v>4.9711580912819908E-2</v>
      </c>
    </row>
    <row r="207" spans="1:9" x14ac:dyDescent="0.3">
      <c r="A207" t="s">
        <v>18</v>
      </c>
      <c r="B207">
        <v>2</v>
      </c>
      <c r="C207">
        <v>3</v>
      </c>
      <c r="D207">
        <v>3</v>
      </c>
      <c r="E207">
        <v>1</v>
      </c>
      <c r="F207">
        <v>3.3428014274371498</v>
      </c>
      <c r="G207">
        <v>3.3</v>
      </c>
      <c r="H207">
        <f t="shared" si="13"/>
        <v>4.2801427437149986E-2</v>
      </c>
    </row>
    <row r="208" spans="1:9" x14ac:dyDescent="0.3">
      <c r="A208" t="s">
        <v>18</v>
      </c>
      <c r="B208">
        <v>2</v>
      </c>
      <c r="C208">
        <v>3</v>
      </c>
      <c r="D208">
        <v>4</v>
      </c>
      <c r="E208">
        <v>1</v>
      </c>
      <c r="F208">
        <v>3.6057380007154598</v>
      </c>
      <c r="G208">
        <v>3.55</v>
      </c>
      <c r="H208">
        <f t="shared" si="13"/>
        <v>5.5738000715459979E-2</v>
      </c>
    </row>
    <row r="209" spans="1:9" x14ac:dyDescent="0.3">
      <c r="A209" t="s">
        <v>18</v>
      </c>
      <c r="B209">
        <v>2</v>
      </c>
      <c r="C209">
        <v>3</v>
      </c>
      <c r="D209">
        <v>5</v>
      </c>
      <c r="E209">
        <v>1</v>
      </c>
      <c r="F209">
        <v>3.3446593662056499</v>
      </c>
      <c r="G209">
        <v>3.3046593662056498</v>
      </c>
      <c r="H209">
        <f t="shared" si="13"/>
        <v>4.0000000000000036E-2</v>
      </c>
    </row>
    <row r="210" spans="1:9" x14ac:dyDescent="0.3">
      <c r="A210" t="s">
        <v>18</v>
      </c>
      <c r="B210">
        <v>2</v>
      </c>
      <c r="C210">
        <v>3</v>
      </c>
      <c r="D210">
        <v>6</v>
      </c>
      <c r="E210">
        <v>1</v>
      </c>
      <c r="F210">
        <v>4.1452837859973597</v>
      </c>
      <c r="G210">
        <v>4.1006660396301902</v>
      </c>
      <c r="H210">
        <f t="shared" si="13"/>
        <v>4.4617746367169531E-2</v>
      </c>
    </row>
    <row r="211" spans="1:9" x14ac:dyDescent="0.3">
      <c r="A211" t="s">
        <v>18</v>
      </c>
      <c r="B211">
        <v>2</v>
      </c>
      <c r="C211">
        <v>3</v>
      </c>
      <c r="D211">
        <v>7</v>
      </c>
      <c r="E211">
        <v>1</v>
      </c>
      <c r="F211">
        <v>3.6474079767722598</v>
      </c>
      <c r="G211">
        <v>3.6002495489233</v>
      </c>
      <c r="H211">
        <f t="shared" si="13"/>
        <v>4.715842784895985E-2</v>
      </c>
    </row>
    <row r="212" spans="1:9" x14ac:dyDescent="0.3">
      <c r="A212" t="s">
        <v>18</v>
      </c>
      <c r="B212">
        <v>2</v>
      </c>
      <c r="C212">
        <v>3</v>
      </c>
      <c r="D212">
        <v>8</v>
      </c>
      <c r="E212">
        <v>1</v>
      </c>
      <c r="F212">
        <v>3.4543092445162098</v>
      </c>
      <c r="G212">
        <v>3.40273600697651</v>
      </c>
      <c r="H212">
        <f t="shared" si="13"/>
        <v>5.1573237539699779E-2</v>
      </c>
    </row>
    <row r="213" spans="1:9" x14ac:dyDescent="0.3">
      <c r="A213" t="s">
        <v>18</v>
      </c>
      <c r="B213">
        <v>2</v>
      </c>
      <c r="C213">
        <v>3</v>
      </c>
      <c r="D213">
        <v>9</v>
      </c>
      <c r="E213">
        <v>1</v>
      </c>
      <c r="F213">
        <v>3.4594321244623298</v>
      </c>
      <c r="G213">
        <v>3.3749948633269602</v>
      </c>
      <c r="H213">
        <f t="shared" si="13"/>
        <v>8.4437261135369646E-2</v>
      </c>
    </row>
    <row r="214" spans="1:9" x14ac:dyDescent="0.3">
      <c r="A214" t="s">
        <v>18</v>
      </c>
      <c r="B214">
        <v>2</v>
      </c>
      <c r="C214">
        <v>3</v>
      </c>
      <c r="D214">
        <v>10</v>
      </c>
      <c r="E214">
        <v>1</v>
      </c>
      <c r="F214">
        <v>4.2332870123691704</v>
      </c>
      <c r="G214">
        <v>4.2083201463937696</v>
      </c>
      <c r="H214">
        <f t="shared" si="13"/>
        <v>2.4966865975400765E-2</v>
      </c>
    </row>
    <row r="215" spans="1:9" x14ac:dyDescent="0.3">
      <c r="A215" t="s">
        <v>18</v>
      </c>
      <c r="B215">
        <v>2</v>
      </c>
      <c r="C215">
        <v>3</v>
      </c>
      <c r="D215">
        <v>11</v>
      </c>
      <c r="E215">
        <v>1</v>
      </c>
      <c r="F215">
        <v>3.2038014700678601</v>
      </c>
      <c r="G215">
        <v>3.15</v>
      </c>
      <c r="H215">
        <f t="shared" si="13"/>
        <v>5.380147006786018E-2</v>
      </c>
    </row>
    <row r="216" spans="1:9" x14ac:dyDescent="0.3">
      <c r="A216" t="s">
        <v>18</v>
      </c>
      <c r="B216">
        <v>2</v>
      </c>
      <c r="C216">
        <v>3</v>
      </c>
      <c r="F216" s="1">
        <f>AVERAGE(F205:F215)</f>
        <v>3.612748423119446</v>
      </c>
      <c r="H216" s="1">
        <f>AVERAGE(H205:H215)</f>
        <v>5.0782425714320893E-2</v>
      </c>
      <c r="I216">
        <f>H216/F216</f>
        <v>1.4056452253731122E-2</v>
      </c>
    </row>
    <row r="217" spans="1:9" x14ac:dyDescent="0.3">
      <c r="A217" t="s">
        <v>18</v>
      </c>
      <c r="B217">
        <v>2</v>
      </c>
      <c r="C217">
        <v>4</v>
      </c>
      <c r="D217">
        <v>1</v>
      </c>
      <c r="E217">
        <v>0</v>
      </c>
      <c r="F217">
        <v>5.6980000000000004</v>
      </c>
      <c r="G217">
        <v>1.2408525364607601</v>
      </c>
      <c r="H217">
        <f>F217-G217</f>
        <v>4.4571474635392399</v>
      </c>
    </row>
    <row r="218" spans="1:9" x14ac:dyDescent="0.3">
      <c r="A218" t="s">
        <v>18</v>
      </c>
      <c r="B218">
        <v>2</v>
      </c>
      <c r="C218">
        <v>4</v>
      </c>
      <c r="D218">
        <v>2</v>
      </c>
      <c r="E218">
        <v>0</v>
      </c>
      <c r="F218">
        <v>5.0789999999999997</v>
      </c>
      <c r="G218">
        <v>1.0372705713450601</v>
      </c>
      <c r="H218">
        <f t="shared" ref="H218:H227" si="14">F218-G218</f>
        <v>4.0417294286549392</v>
      </c>
    </row>
    <row r="219" spans="1:9" x14ac:dyDescent="0.3">
      <c r="A219" t="s">
        <v>18</v>
      </c>
      <c r="B219">
        <v>2</v>
      </c>
      <c r="C219">
        <v>4</v>
      </c>
      <c r="D219">
        <v>3</v>
      </c>
      <c r="E219">
        <v>0</v>
      </c>
      <c r="F219">
        <v>5.3620000000000001</v>
      </c>
      <c r="H219">
        <f t="shared" si="14"/>
        <v>5.3620000000000001</v>
      </c>
    </row>
    <row r="220" spans="1:9" x14ac:dyDescent="0.3">
      <c r="A220" t="s">
        <v>18</v>
      </c>
      <c r="B220">
        <v>2</v>
      </c>
      <c r="C220">
        <v>4</v>
      </c>
      <c r="D220">
        <v>4</v>
      </c>
      <c r="E220">
        <v>0</v>
      </c>
      <c r="F220">
        <v>4.9390000000000001</v>
      </c>
      <c r="H220">
        <f t="shared" si="14"/>
        <v>4.9390000000000001</v>
      </c>
    </row>
    <row r="221" spans="1:9" x14ac:dyDescent="0.3">
      <c r="A221" t="s">
        <v>18</v>
      </c>
      <c r="B221">
        <v>2</v>
      </c>
      <c r="C221">
        <v>4</v>
      </c>
      <c r="D221">
        <v>5</v>
      </c>
      <c r="E221">
        <v>0</v>
      </c>
      <c r="F221">
        <v>5.3040000000000003</v>
      </c>
      <c r="G221">
        <v>1.00425426597947</v>
      </c>
      <c r="H221">
        <f t="shared" si="14"/>
        <v>4.2997457340205303</v>
      </c>
    </row>
    <row r="222" spans="1:9" x14ac:dyDescent="0.3">
      <c r="A222" t="s">
        <v>18</v>
      </c>
      <c r="B222">
        <v>2</v>
      </c>
      <c r="C222">
        <v>4</v>
      </c>
      <c r="D222">
        <v>6</v>
      </c>
      <c r="E222">
        <v>0</v>
      </c>
      <c r="F222">
        <v>5.5860000000000003</v>
      </c>
      <c r="H222">
        <f t="shared" si="14"/>
        <v>5.5860000000000003</v>
      </c>
    </row>
    <row r="223" spans="1:9" x14ac:dyDescent="0.3">
      <c r="A223" t="s">
        <v>18</v>
      </c>
      <c r="B223">
        <v>2</v>
      </c>
      <c r="C223">
        <v>4</v>
      </c>
      <c r="D223">
        <v>7</v>
      </c>
      <c r="E223">
        <v>0</v>
      </c>
      <c r="F223">
        <v>4.0279999999999996</v>
      </c>
      <c r="G223">
        <v>0.3</v>
      </c>
      <c r="H223">
        <f t="shared" si="14"/>
        <v>3.7279999999999998</v>
      </c>
    </row>
    <row r="224" spans="1:9" x14ac:dyDescent="0.3">
      <c r="A224" t="s">
        <v>18</v>
      </c>
      <c r="B224">
        <v>2</v>
      </c>
      <c r="C224">
        <v>4</v>
      </c>
      <c r="D224">
        <v>8</v>
      </c>
      <c r="E224">
        <v>0</v>
      </c>
      <c r="F224">
        <v>2.99</v>
      </c>
      <c r="H224">
        <f t="shared" si="14"/>
        <v>2.99</v>
      </c>
    </row>
    <row r="225" spans="1:9" x14ac:dyDescent="0.3">
      <c r="A225" t="s">
        <v>18</v>
      </c>
      <c r="B225">
        <v>2</v>
      </c>
      <c r="C225">
        <v>4</v>
      </c>
      <c r="D225">
        <v>9</v>
      </c>
      <c r="E225">
        <v>0</v>
      </c>
      <c r="F225">
        <v>4.63</v>
      </c>
      <c r="H225">
        <f t="shared" si="14"/>
        <v>4.63</v>
      </c>
    </row>
    <row r="226" spans="1:9" x14ac:dyDescent="0.3">
      <c r="A226" t="s">
        <v>18</v>
      </c>
      <c r="B226">
        <v>2</v>
      </c>
      <c r="C226">
        <v>4</v>
      </c>
      <c r="D226">
        <v>10</v>
      </c>
      <c r="E226">
        <v>0</v>
      </c>
      <c r="F226">
        <v>3.6190000000000002</v>
      </c>
      <c r="H226">
        <f t="shared" si="14"/>
        <v>3.6190000000000002</v>
      </c>
    </row>
    <row r="227" spans="1:9" x14ac:dyDescent="0.3">
      <c r="A227" t="s">
        <v>18</v>
      </c>
      <c r="B227">
        <v>2</v>
      </c>
      <c r="C227">
        <v>4</v>
      </c>
      <c r="D227">
        <v>11</v>
      </c>
      <c r="E227">
        <v>0</v>
      </c>
      <c r="F227">
        <v>4.0270000000000001</v>
      </c>
      <c r="G227">
        <v>1.63300282897085</v>
      </c>
      <c r="H227">
        <f t="shared" si="14"/>
        <v>2.3939971710291501</v>
      </c>
    </row>
    <row r="228" spans="1:9" x14ac:dyDescent="0.3">
      <c r="A228" t="s">
        <v>18</v>
      </c>
      <c r="B228">
        <v>2</v>
      </c>
      <c r="C228">
        <v>4</v>
      </c>
      <c r="F228" s="1">
        <f>AVERAGE(F217:F227)</f>
        <v>4.6601818181818189</v>
      </c>
      <c r="H228" s="1">
        <f>AVERAGE(H217:H227)</f>
        <v>4.1860563452039878</v>
      </c>
      <c r="I228">
        <f>H228/F228</f>
        <v>0.89826030582583316</v>
      </c>
    </row>
    <row r="229" spans="1:9" x14ac:dyDescent="0.3">
      <c r="A229" t="s">
        <v>18</v>
      </c>
      <c r="B229">
        <v>2</v>
      </c>
      <c r="C229">
        <v>4</v>
      </c>
      <c r="D229">
        <v>1</v>
      </c>
      <c r="E229">
        <v>0.01</v>
      </c>
      <c r="F229">
        <v>5.6550000000000002</v>
      </c>
      <c r="G229">
        <v>3.14088786510922</v>
      </c>
      <c r="H229">
        <f>F229-G229</f>
        <v>2.5141121348907802</v>
      </c>
    </row>
    <row r="230" spans="1:9" x14ac:dyDescent="0.3">
      <c r="A230" t="s">
        <v>18</v>
      </c>
      <c r="B230">
        <v>2</v>
      </c>
      <c r="C230">
        <v>4</v>
      </c>
      <c r="D230">
        <v>2</v>
      </c>
      <c r="E230">
        <v>0.01</v>
      </c>
      <c r="F230" t="s">
        <v>8</v>
      </c>
      <c r="H230" t="s">
        <v>8</v>
      </c>
    </row>
    <row r="231" spans="1:9" x14ac:dyDescent="0.3">
      <c r="A231" t="s">
        <v>18</v>
      </c>
      <c r="B231">
        <v>2</v>
      </c>
      <c r="C231">
        <v>4</v>
      </c>
      <c r="D231">
        <v>3</v>
      </c>
      <c r="E231">
        <v>0.01</v>
      </c>
      <c r="F231">
        <v>5.4619999999999997</v>
      </c>
      <c r="G231">
        <v>4.2821325061849729</v>
      </c>
      <c r="H231">
        <f t="shared" ref="H231:H239" si="15">F231-G231</f>
        <v>1.1798674938150269</v>
      </c>
    </row>
    <row r="232" spans="1:9" x14ac:dyDescent="0.3">
      <c r="A232" t="s">
        <v>18</v>
      </c>
      <c r="B232">
        <v>2</v>
      </c>
      <c r="C232">
        <v>4</v>
      </c>
      <c r="D232">
        <v>4</v>
      </c>
      <c r="E232">
        <v>0.01</v>
      </c>
      <c r="F232">
        <v>4.0650000000000004</v>
      </c>
      <c r="H232">
        <f t="shared" si="15"/>
        <v>4.0650000000000004</v>
      </c>
    </row>
    <row r="233" spans="1:9" x14ac:dyDescent="0.3">
      <c r="A233" t="s">
        <v>18</v>
      </c>
      <c r="B233">
        <v>2</v>
      </c>
      <c r="C233">
        <v>4</v>
      </c>
      <c r="D233">
        <v>5</v>
      </c>
      <c r="E233">
        <v>0.01</v>
      </c>
      <c r="F233">
        <v>5.3209999999999997</v>
      </c>
      <c r="G233">
        <v>1.06592060850962</v>
      </c>
      <c r="H233">
        <f t="shared" si="15"/>
        <v>4.2550793914903799</v>
      </c>
    </row>
    <row r="234" spans="1:9" x14ac:dyDescent="0.3">
      <c r="A234" t="s">
        <v>18</v>
      </c>
      <c r="B234">
        <v>2</v>
      </c>
      <c r="C234">
        <v>4</v>
      </c>
      <c r="D234">
        <v>6</v>
      </c>
      <c r="E234">
        <v>0.01</v>
      </c>
      <c r="F234">
        <v>5.4710000000000001</v>
      </c>
      <c r="G234">
        <v>2.77462514856192</v>
      </c>
      <c r="H234">
        <f t="shared" si="15"/>
        <v>2.6963748514380801</v>
      </c>
    </row>
    <row r="235" spans="1:9" x14ac:dyDescent="0.3">
      <c r="A235" t="s">
        <v>18</v>
      </c>
      <c r="B235">
        <v>2</v>
      </c>
      <c r="C235">
        <v>4</v>
      </c>
      <c r="D235">
        <v>7</v>
      </c>
      <c r="E235">
        <v>0.01</v>
      </c>
      <c r="F235">
        <v>5.0359999999999996</v>
      </c>
      <c r="G235">
        <v>2.8894334847699401</v>
      </c>
      <c r="H235">
        <f t="shared" si="15"/>
        <v>2.1465665152300595</v>
      </c>
    </row>
    <row r="236" spans="1:9" x14ac:dyDescent="0.3">
      <c r="A236" t="s">
        <v>18</v>
      </c>
      <c r="B236">
        <v>2</v>
      </c>
      <c r="C236">
        <v>4</v>
      </c>
      <c r="D236">
        <v>8</v>
      </c>
      <c r="E236">
        <v>0.01</v>
      </c>
      <c r="F236">
        <v>3.2370000000000001</v>
      </c>
      <c r="H236">
        <f t="shared" si="15"/>
        <v>3.2370000000000001</v>
      </c>
    </row>
    <row r="237" spans="1:9" x14ac:dyDescent="0.3">
      <c r="A237" t="s">
        <v>18</v>
      </c>
      <c r="B237">
        <v>2</v>
      </c>
      <c r="C237">
        <v>4</v>
      </c>
      <c r="D237">
        <v>9</v>
      </c>
      <c r="E237">
        <v>0.01</v>
      </c>
      <c r="F237">
        <v>5.4720000000000004</v>
      </c>
      <c r="G237">
        <v>1.2430950187229399</v>
      </c>
      <c r="H237">
        <f t="shared" si="15"/>
        <v>4.2289049812770605</v>
      </c>
    </row>
    <row r="238" spans="1:9" x14ac:dyDescent="0.3">
      <c r="A238" t="s">
        <v>18</v>
      </c>
      <c r="B238">
        <v>2</v>
      </c>
      <c r="C238">
        <v>4</v>
      </c>
      <c r="D238">
        <v>10</v>
      </c>
      <c r="E238">
        <v>0.01</v>
      </c>
      <c r="F238">
        <v>6.17</v>
      </c>
      <c r="G238">
        <v>2.7</v>
      </c>
      <c r="H238">
        <f t="shared" si="15"/>
        <v>3.4699999999999998</v>
      </c>
    </row>
    <row r="239" spans="1:9" x14ac:dyDescent="0.3">
      <c r="A239" t="s">
        <v>18</v>
      </c>
      <c r="B239">
        <v>2</v>
      </c>
      <c r="C239">
        <v>4</v>
      </c>
      <c r="D239">
        <v>11</v>
      </c>
      <c r="E239">
        <v>0.01</v>
      </c>
      <c r="F239">
        <v>5.6520000000000001</v>
      </c>
      <c r="G239">
        <v>3.25819514979856</v>
      </c>
      <c r="H239">
        <f t="shared" si="15"/>
        <v>2.3938048502014402</v>
      </c>
    </row>
    <row r="240" spans="1:9" x14ac:dyDescent="0.3">
      <c r="A240" t="s">
        <v>18</v>
      </c>
      <c r="B240">
        <v>2</v>
      </c>
      <c r="C240">
        <v>4</v>
      </c>
      <c r="F240" s="1">
        <f>AVERAGE(F229:F239)</f>
        <v>5.1541000000000006</v>
      </c>
      <c r="H240" s="1">
        <f>AVERAGE(H229:H239)</f>
        <v>3.0186710218342832</v>
      </c>
      <c r="I240">
        <f>H240/F240</f>
        <v>0.58568344072375056</v>
      </c>
    </row>
    <row r="241" spans="1:9" x14ac:dyDescent="0.3">
      <c r="A241" t="s">
        <v>18</v>
      </c>
      <c r="B241">
        <v>2</v>
      </c>
      <c r="C241">
        <v>4</v>
      </c>
      <c r="D241">
        <v>1</v>
      </c>
      <c r="E241">
        <v>3.1600000000000003E-2</v>
      </c>
      <c r="F241">
        <v>6.1740000000000004</v>
      </c>
      <c r="G241">
        <v>4.5374332134520996</v>
      </c>
      <c r="H241">
        <f>F241-G241</f>
        <v>1.6365667865479008</v>
      </c>
    </row>
    <row r="242" spans="1:9" x14ac:dyDescent="0.3">
      <c r="A242" t="s">
        <v>18</v>
      </c>
      <c r="B242">
        <v>2</v>
      </c>
      <c r="C242">
        <v>4</v>
      </c>
      <c r="D242">
        <v>2</v>
      </c>
      <c r="E242">
        <v>3.1600000000000003E-2</v>
      </c>
      <c r="F242">
        <v>7.3710000000000004</v>
      </c>
      <c r="G242">
        <v>4.3127286079720397</v>
      </c>
      <c r="H242">
        <f t="shared" ref="H242:H251" si="16">F242-G242</f>
        <v>3.0582713920279607</v>
      </c>
    </row>
    <row r="243" spans="1:9" x14ac:dyDescent="0.3">
      <c r="A243" t="s">
        <v>18</v>
      </c>
      <c r="B243">
        <v>2</v>
      </c>
      <c r="C243">
        <v>4</v>
      </c>
      <c r="D243">
        <v>3</v>
      </c>
      <c r="E243">
        <v>3.1600000000000003E-2</v>
      </c>
      <c r="F243">
        <v>5.8079999999999998</v>
      </c>
      <c r="G243">
        <v>4.4232134503728497</v>
      </c>
      <c r="H243">
        <f t="shared" si="16"/>
        <v>1.3847865496271501</v>
      </c>
    </row>
    <row r="244" spans="1:9" x14ac:dyDescent="0.3">
      <c r="A244" t="s">
        <v>18</v>
      </c>
      <c r="B244">
        <v>2</v>
      </c>
      <c r="C244">
        <v>4</v>
      </c>
      <c r="D244">
        <v>4</v>
      </c>
      <c r="E244">
        <v>3.1600000000000003E-2</v>
      </c>
      <c r="F244">
        <v>4.93</v>
      </c>
      <c r="G244">
        <v>1.5079673365530399</v>
      </c>
      <c r="H244">
        <f t="shared" si="16"/>
        <v>3.4220326634469598</v>
      </c>
    </row>
    <row r="245" spans="1:9" x14ac:dyDescent="0.3">
      <c r="A245" t="s">
        <v>18</v>
      </c>
      <c r="B245">
        <v>2</v>
      </c>
      <c r="C245">
        <v>4</v>
      </c>
      <c r="D245">
        <v>5</v>
      </c>
      <c r="E245">
        <v>3.1600000000000003E-2</v>
      </c>
      <c r="F245">
        <v>5.1550000000000002</v>
      </c>
      <c r="G245">
        <v>3.21834616912296</v>
      </c>
      <c r="H245">
        <f t="shared" si="16"/>
        <v>1.9366538308770402</v>
      </c>
    </row>
    <row r="246" spans="1:9" x14ac:dyDescent="0.3">
      <c r="A246" t="s">
        <v>18</v>
      </c>
      <c r="B246">
        <v>2</v>
      </c>
      <c r="C246">
        <v>4</v>
      </c>
      <c r="D246">
        <v>6</v>
      </c>
      <c r="E246">
        <v>3.1600000000000003E-2</v>
      </c>
      <c r="F246">
        <v>5.0839999999999996</v>
      </c>
      <c r="G246">
        <v>2.3327121718848298</v>
      </c>
      <c r="H246">
        <f t="shared" si="16"/>
        <v>2.7512878281151698</v>
      </c>
    </row>
    <row r="247" spans="1:9" x14ac:dyDescent="0.3">
      <c r="A247" t="s">
        <v>18</v>
      </c>
      <c r="B247">
        <v>2</v>
      </c>
      <c r="C247">
        <v>4</v>
      </c>
      <c r="D247">
        <v>7</v>
      </c>
      <c r="E247">
        <v>3.1600000000000003E-2</v>
      </c>
      <c r="F247">
        <v>4.5460000000000003</v>
      </c>
      <c r="H247">
        <f t="shared" si="16"/>
        <v>4.5460000000000003</v>
      </c>
    </row>
    <row r="248" spans="1:9" x14ac:dyDescent="0.3">
      <c r="A248" t="s">
        <v>18</v>
      </c>
      <c r="B248">
        <v>2</v>
      </c>
      <c r="C248">
        <v>4</v>
      </c>
      <c r="D248">
        <v>8</v>
      </c>
      <c r="E248">
        <v>3.1600000000000003E-2</v>
      </c>
      <c r="F248">
        <v>5.1689999999999996</v>
      </c>
      <c r="G248">
        <v>4.82781812299155</v>
      </c>
      <c r="H248">
        <f t="shared" si="16"/>
        <v>0.3411818770084496</v>
      </c>
    </row>
    <row r="249" spans="1:9" x14ac:dyDescent="0.3">
      <c r="A249" t="s">
        <v>18</v>
      </c>
      <c r="B249">
        <v>2</v>
      </c>
      <c r="C249">
        <v>4</v>
      </c>
      <c r="D249">
        <v>9</v>
      </c>
      <c r="E249">
        <v>3.1600000000000003E-2</v>
      </c>
      <c r="F249">
        <v>5.9710000000000001</v>
      </c>
      <c r="G249">
        <v>2.6225113053506899</v>
      </c>
      <c r="H249">
        <f t="shared" si="16"/>
        <v>3.3484886946493102</v>
      </c>
    </row>
    <row r="250" spans="1:9" x14ac:dyDescent="0.3">
      <c r="A250" t="s">
        <v>18</v>
      </c>
      <c r="B250">
        <v>2</v>
      </c>
      <c r="C250">
        <v>4</v>
      </c>
      <c r="D250">
        <v>10</v>
      </c>
      <c r="E250">
        <v>3.1600000000000003E-2</v>
      </c>
      <c r="F250">
        <v>5.1440000000000001</v>
      </c>
      <c r="G250">
        <v>5.1440000000000001</v>
      </c>
      <c r="H250">
        <f t="shared" si="16"/>
        <v>0</v>
      </c>
    </row>
    <row r="251" spans="1:9" x14ac:dyDescent="0.3">
      <c r="A251" t="s">
        <v>18</v>
      </c>
      <c r="B251">
        <v>2</v>
      </c>
      <c r="C251">
        <v>4</v>
      </c>
      <c r="D251">
        <v>11</v>
      </c>
      <c r="E251">
        <v>3.1600000000000003E-2</v>
      </c>
      <c r="F251">
        <v>5.2839999999999998</v>
      </c>
      <c r="G251">
        <v>1.86469448462189</v>
      </c>
      <c r="H251">
        <f t="shared" si="16"/>
        <v>3.4193055153781096</v>
      </c>
    </row>
    <row r="252" spans="1:9" x14ac:dyDescent="0.3">
      <c r="A252" t="s">
        <v>18</v>
      </c>
      <c r="B252">
        <v>2</v>
      </c>
      <c r="C252">
        <v>4</v>
      </c>
      <c r="F252" s="1">
        <f>AVERAGE(F241:F251)</f>
        <v>5.5123636363636361</v>
      </c>
      <c r="H252" s="1">
        <f>AVERAGE(H241:H251)</f>
        <v>2.349506830698004</v>
      </c>
      <c r="I252">
        <f>H252/F252</f>
        <v>0.42622493465396871</v>
      </c>
    </row>
    <row r="253" spans="1:9" x14ac:dyDescent="0.3">
      <c r="A253" t="s">
        <v>18</v>
      </c>
      <c r="B253">
        <v>2</v>
      </c>
      <c r="C253">
        <v>4</v>
      </c>
      <c r="D253">
        <v>1</v>
      </c>
      <c r="E253">
        <v>0.1</v>
      </c>
      <c r="F253">
        <v>6.6219999999999999</v>
      </c>
      <c r="G253">
        <v>5.5462677167744001</v>
      </c>
      <c r="H253">
        <f>F253-G253</f>
        <v>1.0757322832255998</v>
      </c>
    </row>
    <row r="254" spans="1:9" x14ac:dyDescent="0.3">
      <c r="A254" t="s">
        <v>18</v>
      </c>
      <c r="B254">
        <v>2</v>
      </c>
      <c r="C254">
        <v>4</v>
      </c>
      <c r="D254">
        <v>2</v>
      </c>
      <c r="E254">
        <v>0.1</v>
      </c>
      <c r="F254">
        <v>6.4029999999999996</v>
      </c>
      <c r="G254">
        <v>6.35</v>
      </c>
      <c r="H254">
        <f t="shared" ref="H254:H263" si="17">F254-G254</f>
        <v>5.2999999999999936E-2</v>
      </c>
    </row>
    <row r="255" spans="1:9" x14ac:dyDescent="0.3">
      <c r="A255" t="s">
        <v>18</v>
      </c>
      <c r="B255">
        <v>2</v>
      </c>
      <c r="C255">
        <v>4</v>
      </c>
      <c r="D255">
        <v>3</v>
      </c>
      <c r="E255">
        <v>0.1</v>
      </c>
      <c r="F255">
        <v>5.5670000000000002</v>
      </c>
      <c r="G255">
        <v>5.0775829527116798</v>
      </c>
      <c r="H255">
        <f t="shared" si="17"/>
        <v>0.48941704728832036</v>
      </c>
    </row>
    <row r="256" spans="1:9" x14ac:dyDescent="0.3">
      <c r="A256" t="s">
        <v>18</v>
      </c>
      <c r="B256">
        <v>2</v>
      </c>
      <c r="C256">
        <v>4</v>
      </c>
      <c r="D256">
        <v>4</v>
      </c>
      <c r="E256">
        <v>0.1</v>
      </c>
      <c r="F256">
        <v>6.3170000000000002</v>
      </c>
      <c r="G256">
        <v>6.29</v>
      </c>
      <c r="H256">
        <f t="shared" si="17"/>
        <v>2.7000000000000135E-2</v>
      </c>
    </row>
    <row r="257" spans="1:9" x14ac:dyDescent="0.3">
      <c r="A257" t="s">
        <v>18</v>
      </c>
      <c r="B257">
        <v>2</v>
      </c>
      <c r="C257">
        <v>4</v>
      </c>
      <c r="D257">
        <v>5</v>
      </c>
      <c r="E257">
        <v>0.1</v>
      </c>
      <c r="F257">
        <v>6.2069999999999999</v>
      </c>
      <c r="G257">
        <v>6.2</v>
      </c>
      <c r="H257">
        <f t="shared" si="17"/>
        <v>6.9999999999996732E-3</v>
      </c>
    </row>
    <row r="258" spans="1:9" x14ac:dyDescent="0.3">
      <c r="A258" t="s">
        <v>18</v>
      </c>
      <c r="B258">
        <v>2</v>
      </c>
      <c r="C258">
        <v>4</v>
      </c>
      <c r="D258">
        <v>6</v>
      </c>
      <c r="E258">
        <v>0.1</v>
      </c>
      <c r="F258">
        <v>6.3310000000000004</v>
      </c>
      <c r="G258">
        <v>5.7222757955641201</v>
      </c>
      <c r="H258">
        <f t="shared" si="17"/>
        <v>0.60872420443588027</v>
      </c>
    </row>
    <row r="259" spans="1:9" x14ac:dyDescent="0.3">
      <c r="A259" t="s">
        <v>18</v>
      </c>
      <c r="B259">
        <v>2</v>
      </c>
      <c r="C259">
        <v>4</v>
      </c>
      <c r="D259">
        <v>7</v>
      </c>
      <c r="E259">
        <v>0.1</v>
      </c>
      <c r="F259">
        <v>5.21</v>
      </c>
      <c r="G259">
        <v>5.1183622912559104</v>
      </c>
      <c r="H259">
        <f t="shared" si="17"/>
        <v>9.1637708744089608E-2</v>
      </c>
    </row>
    <row r="260" spans="1:9" x14ac:dyDescent="0.3">
      <c r="A260" t="s">
        <v>18</v>
      </c>
      <c r="B260">
        <v>2</v>
      </c>
      <c r="C260">
        <v>4</v>
      </c>
      <c r="D260">
        <v>8</v>
      </c>
      <c r="E260">
        <v>0.1</v>
      </c>
      <c r="F260">
        <v>4.569</v>
      </c>
      <c r="G260">
        <v>4.55</v>
      </c>
      <c r="H260">
        <f t="shared" si="17"/>
        <v>1.9000000000000128E-2</v>
      </c>
    </row>
    <row r="261" spans="1:9" x14ac:dyDescent="0.3">
      <c r="A261" t="s">
        <v>18</v>
      </c>
      <c r="B261">
        <v>2</v>
      </c>
      <c r="C261">
        <v>4</v>
      </c>
      <c r="D261">
        <v>9</v>
      </c>
      <c r="E261">
        <v>0.1</v>
      </c>
      <c r="F261">
        <v>5.0919999999999996</v>
      </c>
      <c r="G261">
        <v>4.1040481583929997</v>
      </c>
      <c r="H261">
        <f t="shared" si="17"/>
        <v>0.98795184160699989</v>
      </c>
    </row>
    <row r="262" spans="1:9" x14ac:dyDescent="0.3">
      <c r="A262" t="s">
        <v>18</v>
      </c>
      <c r="B262">
        <v>2</v>
      </c>
      <c r="C262">
        <v>4</v>
      </c>
      <c r="D262">
        <v>10</v>
      </c>
      <c r="E262">
        <v>0.1</v>
      </c>
      <c r="F262">
        <v>3.79</v>
      </c>
      <c r="G262">
        <v>3.67</v>
      </c>
      <c r="H262">
        <f t="shared" si="17"/>
        <v>0.12000000000000011</v>
      </c>
    </row>
    <row r="263" spans="1:9" x14ac:dyDescent="0.3">
      <c r="A263" t="s">
        <v>18</v>
      </c>
      <c r="B263">
        <v>2</v>
      </c>
      <c r="C263">
        <v>4</v>
      </c>
      <c r="D263">
        <v>11</v>
      </c>
      <c r="E263">
        <v>0.1</v>
      </c>
      <c r="F263">
        <v>4.4809999999999999</v>
      </c>
      <c r="G263">
        <v>4.4400000000000004</v>
      </c>
      <c r="H263">
        <f t="shared" si="17"/>
        <v>4.0999999999999481E-2</v>
      </c>
    </row>
    <row r="264" spans="1:9" x14ac:dyDescent="0.3">
      <c r="A264" t="s">
        <v>18</v>
      </c>
      <c r="B264">
        <v>2</v>
      </c>
      <c r="C264">
        <v>4</v>
      </c>
      <c r="F264" s="1">
        <f>AVERAGE(F253:F263)</f>
        <v>5.5080909090909094</v>
      </c>
      <c r="H264" s="1">
        <f>AVERAGE(H253:H263)</f>
        <v>0.32004209866371719</v>
      </c>
      <c r="I264">
        <f>H264/F264</f>
        <v>5.8103997182671591E-2</v>
      </c>
    </row>
    <row r="265" spans="1:9" x14ac:dyDescent="0.3">
      <c r="A265" t="s">
        <v>18</v>
      </c>
      <c r="B265">
        <v>2</v>
      </c>
      <c r="C265">
        <v>4</v>
      </c>
      <c r="D265">
        <v>1</v>
      </c>
      <c r="E265">
        <v>0.316</v>
      </c>
      <c r="F265">
        <v>5.6109999999999998</v>
      </c>
      <c r="G265">
        <v>5.56</v>
      </c>
      <c r="H265">
        <f>F265-G265</f>
        <v>5.1000000000000156E-2</v>
      </c>
    </row>
    <row r="266" spans="1:9" x14ac:dyDescent="0.3">
      <c r="A266" t="s">
        <v>18</v>
      </c>
      <c r="B266">
        <v>2</v>
      </c>
      <c r="C266">
        <v>4</v>
      </c>
      <c r="D266">
        <v>2</v>
      </c>
      <c r="E266">
        <v>0.316</v>
      </c>
      <c r="F266">
        <v>5.9</v>
      </c>
      <c r="G266">
        <v>5.88</v>
      </c>
      <c r="H266">
        <f t="shared" ref="H266:H275" si="18">F266-G266</f>
        <v>2.0000000000000462E-2</v>
      </c>
    </row>
    <row r="267" spans="1:9" x14ac:dyDescent="0.3">
      <c r="A267" t="s">
        <v>18</v>
      </c>
      <c r="B267">
        <v>2</v>
      </c>
      <c r="C267">
        <v>4</v>
      </c>
      <c r="D267">
        <v>3</v>
      </c>
      <c r="E267">
        <v>0.316</v>
      </c>
      <c r="F267">
        <v>5.2220000000000004</v>
      </c>
      <c r="G267">
        <v>5.17</v>
      </c>
      <c r="H267">
        <f t="shared" si="18"/>
        <v>5.200000000000049E-2</v>
      </c>
    </row>
    <row r="268" spans="1:9" x14ac:dyDescent="0.3">
      <c r="A268" t="s">
        <v>18</v>
      </c>
      <c r="B268">
        <v>2</v>
      </c>
      <c r="C268">
        <v>4</v>
      </c>
      <c r="D268">
        <v>4</v>
      </c>
      <c r="E268">
        <v>0.316</v>
      </c>
      <c r="F268">
        <v>6.1879999999999997</v>
      </c>
      <c r="G268">
        <v>6.15</v>
      </c>
      <c r="H268">
        <f t="shared" si="18"/>
        <v>3.7999999999999368E-2</v>
      </c>
    </row>
    <row r="269" spans="1:9" x14ac:dyDescent="0.3">
      <c r="A269" t="s">
        <v>18</v>
      </c>
      <c r="B269">
        <v>2</v>
      </c>
      <c r="C269">
        <v>4</v>
      </c>
      <c r="D269">
        <v>5</v>
      </c>
      <c r="E269">
        <v>0.316</v>
      </c>
      <c r="F269">
        <v>5.6390000000000002</v>
      </c>
      <c r="G269">
        <v>5.6</v>
      </c>
      <c r="H269">
        <f t="shared" si="18"/>
        <v>3.900000000000059E-2</v>
      </c>
    </row>
    <row r="270" spans="1:9" x14ac:dyDescent="0.3">
      <c r="A270" t="s">
        <v>18</v>
      </c>
      <c r="B270">
        <v>2</v>
      </c>
      <c r="C270">
        <v>4</v>
      </c>
      <c r="D270">
        <v>6</v>
      </c>
      <c r="E270">
        <v>0.316</v>
      </c>
      <c r="F270">
        <v>6.9420000000000002</v>
      </c>
      <c r="G270">
        <v>6.8</v>
      </c>
      <c r="H270">
        <f t="shared" si="18"/>
        <v>0.14200000000000035</v>
      </c>
    </row>
    <row r="271" spans="1:9" x14ac:dyDescent="0.3">
      <c r="A271" t="s">
        <v>18</v>
      </c>
      <c r="B271">
        <v>2</v>
      </c>
      <c r="C271">
        <v>4</v>
      </c>
      <c r="D271">
        <v>7</v>
      </c>
      <c r="E271">
        <v>0.316</v>
      </c>
      <c r="F271">
        <v>5.3179999999999996</v>
      </c>
      <c r="G271">
        <v>5.27</v>
      </c>
      <c r="H271">
        <f t="shared" si="18"/>
        <v>4.8000000000000043E-2</v>
      </c>
    </row>
    <row r="272" spans="1:9" x14ac:dyDescent="0.3">
      <c r="A272" t="s">
        <v>18</v>
      </c>
      <c r="B272">
        <v>2</v>
      </c>
      <c r="C272">
        <v>4</v>
      </c>
      <c r="D272">
        <v>8</v>
      </c>
      <c r="E272">
        <v>0.316</v>
      </c>
      <c r="F272">
        <v>5.0460000000000003</v>
      </c>
      <c r="G272">
        <v>5</v>
      </c>
      <c r="H272">
        <f t="shared" si="18"/>
        <v>4.6000000000000263E-2</v>
      </c>
    </row>
    <row r="273" spans="1:9" x14ac:dyDescent="0.3">
      <c r="A273" t="s">
        <v>18</v>
      </c>
      <c r="B273">
        <v>2</v>
      </c>
      <c r="C273">
        <v>4</v>
      </c>
      <c r="D273">
        <v>9</v>
      </c>
      <c r="E273">
        <v>0.316</v>
      </c>
      <c r="F273">
        <v>6.9269999999999996</v>
      </c>
      <c r="G273">
        <v>6.8</v>
      </c>
      <c r="H273">
        <f t="shared" si="18"/>
        <v>0.12699999999999978</v>
      </c>
    </row>
    <row r="274" spans="1:9" x14ac:dyDescent="0.3">
      <c r="A274" t="s">
        <v>18</v>
      </c>
      <c r="B274">
        <v>2</v>
      </c>
      <c r="C274">
        <v>4</v>
      </c>
      <c r="D274">
        <v>10</v>
      </c>
      <c r="E274">
        <v>0.316</v>
      </c>
      <c r="F274">
        <v>6.1920000000000002</v>
      </c>
      <c r="G274">
        <v>6.15</v>
      </c>
      <c r="H274">
        <f t="shared" si="18"/>
        <v>4.1999999999999815E-2</v>
      </c>
    </row>
    <row r="275" spans="1:9" x14ac:dyDescent="0.3">
      <c r="A275" t="s">
        <v>18</v>
      </c>
      <c r="B275">
        <v>2</v>
      </c>
      <c r="C275">
        <v>4</v>
      </c>
      <c r="D275">
        <v>11</v>
      </c>
      <c r="E275">
        <v>0.316</v>
      </c>
      <c r="F275">
        <v>5.9589999999999996</v>
      </c>
      <c r="G275">
        <v>5.9</v>
      </c>
      <c r="H275">
        <f t="shared" si="18"/>
        <v>5.8999999999999275E-2</v>
      </c>
    </row>
    <row r="276" spans="1:9" x14ac:dyDescent="0.3">
      <c r="A276" t="s">
        <v>18</v>
      </c>
      <c r="B276">
        <v>2</v>
      </c>
      <c r="C276">
        <v>4</v>
      </c>
      <c r="F276" s="1">
        <f>AVERAGE(F265:F275)</f>
        <v>5.903999999999999</v>
      </c>
      <c r="H276" s="1">
        <f>AVERAGE(H265:H275)</f>
        <v>6.0363636363636418E-2</v>
      </c>
      <c r="I276">
        <f>H276/F276</f>
        <v>1.022419315102243E-2</v>
      </c>
    </row>
    <row r="277" spans="1:9" x14ac:dyDescent="0.3">
      <c r="A277" t="s">
        <v>18</v>
      </c>
      <c r="B277">
        <v>2</v>
      </c>
      <c r="C277">
        <v>4</v>
      </c>
      <c r="D277">
        <v>1</v>
      </c>
      <c r="E277">
        <v>1</v>
      </c>
      <c r="F277">
        <v>4.6079999999999997</v>
      </c>
      <c r="G277">
        <v>4.51</v>
      </c>
      <c r="H277">
        <f>F277-G277</f>
        <v>9.7999999999999865E-2</v>
      </c>
    </row>
    <row r="278" spans="1:9" x14ac:dyDescent="0.3">
      <c r="A278" t="s">
        <v>18</v>
      </c>
      <c r="B278">
        <v>2</v>
      </c>
      <c r="C278">
        <v>4</v>
      </c>
      <c r="D278">
        <v>2</v>
      </c>
      <c r="E278">
        <v>1</v>
      </c>
      <c r="F278">
        <v>2.657</v>
      </c>
      <c r="G278">
        <v>2.62</v>
      </c>
      <c r="H278">
        <f t="shared" ref="H278:H287" si="19">F278-G278</f>
        <v>3.6999999999999922E-2</v>
      </c>
    </row>
    <row r="279" spans="1:9" x14ac:dyDescent="0.3">
      <c r="A279" t="s">
        <v>18</v>
      </c>
      <c r="B279">
        <v>2</v>
      </c>
      <c r="C279">
        <v>4</v>
      </c>
      <c r="D279">
        <v>3</v>
      </c>
      <c r="E279">
        <v>1</v>
      </c>
      <c r="F279">
        <v>4.9589999999999996</v>
      </c>
      <c r="G279">
        <v>4.93</v>
      </c>
      <c r="H279">
        <f t="shared" si="19"/>
        <v>2.8999999999999915E-2</v>
      </c>
    </row>
    <row r="280" spans="1:9" x14ac:dyDescent="0.3">
      <c r="A280" t="s">
        <v>18</v>
      </c>
      <c r="B280">
        <v>2</v>
      </c>
      <c r="C280">
        <v>4</v>
      </c>
      <c r="D280">
        <v>4</v>
      </c>
      <c r="E280">
        <v>1</v>
      </c>
      <c r="F280">
        <v>4.6749999999999998</v>
      </c>
      <c r="G280">
        <v>4.63</v>
      </c>
      <c r="H280">
        <f t="shared" si="19"/>
        <v>4.4999999999999929E-2</v>
      </c>
    </row>
    <row r="281" spans="1:9" x14ac:dyDescent="0.3">
      <c r="A281" t="s">
        <v>18</v>
      </c>
      <c r="B281">
        <v>2</v>
      </c>
      <c r="C281">
        <v>4</v>
      </c>
      <c r="D281">
        <v>5</v>
      </c>
      <c r="E281">
        <v>1</v>
      </c>
      <c r="F281">
        <v>5.8650000000000002</v>
      </c>
      <c r="G281">
        <v>5.8650000000000002</v>
      </c>
      <c r="H281">
        <f t="shared" si="19"/>
        <v>0</v>
      </c>
    </row>
    <row r="282" spans="1:9" x14ac:dyDescent="0.3">
      <c r="A282" t="s">
        <v>18</v>
      </c>
      <c r="B282">
        <v>2</v>
      </c>
      <c r="C282">
        <v>4</v>
      </c>
      <c r="D282">
        <v>6</v>
      </c>
      <c r="E282">
        <v>1</v>
      </c>
      <c r="F282">
        <v>5.0720000000000001</v>
      </c>
      <c r="G282">
        <v>5.0720000000000001</v>
      </c>
      <c r="H282">
        <f t="shared" si="19"/>
        <v>0</v>
      </c>
    </row>
    <row r="283" spans="1:9" x14ac:dyDescent="0.3">
      <c r="A283" t="s">
        <v>18</v>
      </c>
      <c r="B283">
        <v>2</v>
      </c>
      <c r="C283">
        <v>4</v>
      </c>
      <c r="D283">
        <v>7</v>
      </c>
      <c r="E283">
        <v>1</v>
      </c>
      <c r="F283">
        <v>4.3230000000000004</v>
      </c>
      <c r="G283">
        <v>4.28</v>
      </c>
      <c r="H283">
        <f t="shared" si="19"/>
        <v>4.3000000000000149E-2</v>
      </c>
    </row>
    <row r="284" spans="1:9" x14ac:dyDescent="0.3">
      <c r="A284" t="s">
        <v>18</v>
      </c>
      <c r="B284">
        <v>2</v>
      </c>
      <c r="C284">
        <v>4</v>
      </c>
      <c r="D284">
        <v>8</v>
      </c>
      <c r="E284">
        <v>1</v>
      </c>
      <c r="F284">
        <v>5.53</v>
      </c>
      <c r="G284">
        <v>5.4</v>
      </c>
      <c r="H284">
        <f t="shared" si="19"/>
        <v>0.12999999999999989</v>
      </c>
    </row>
    <row r="285" spans="1:9" x14ac:dyDescent="0.3">
      <c r="A285" t="s">
        <v>18</v>
      </c>
      <c r="B285">
        <v>2</v>
      </c>
      <c r="C285">
        <v>4</v>
      </c>
      <c r="D285">
        <v>9</v>
      </c>
      <c r="E285">
        <v>1</v>
      </c>
      <c r="F285">
        <v>6.2249999999999996</v>
      </c>
      <c r="G285">
        <v>6.15</v>
      </c>
      <c r="H285">
        <f t="shared" si="19"/>
        <v>7.4999999999999289E-2</v>
      </c>
    </row>
    <row r="286" spans="1:9" x14ac:dyDescent="0.3">
      <c r="A286" t="s">
        <v>18</v>
      </c>
      <c r="B286">
        <v>2</v>
      </c>
      <c r="C286">
        <v>4</v>
      </c>
      <c r="D286">
        <v>10</v>
      </c>
      <c r="E286">
        <v>1</v>
      </c>
      <c r="F286">
        <v>3.5870000000000002</v>
      </c>
      <c r="G286">
        <v>3.54</v>
      </c>
      <c r="H286">
        <f t="shared" si="19"/>
        <v>4.7000000000000153E-2</v>
      </c>
    </row>
    <row r="287" spans="1:9" x14ac:dyDescent="0.3">
      <c r="A287" t="s">
        <v>18</v>
      </c>
      <c r="B287">
        <v>2</v>
      </c>
      <c r="C287">
        <v>4</v>
      </c>
      <c r="D287">
        <v>11</v>
      </c>
      <c r="E287">
        <v>1</v>
      </c>
      <c r="F287">
        <v>4.5739999999999998</v>
      </c>
      <c r="G287">
        <v>4.54</v>
      </c>
      <c r="H287">
        <f t="shared" si="19"/>
        <v>3.3999999999999808E-2</v>
      </c>
    </row>
    <row r="288" spans="1:9" x14ac:dyDescent="0.3">
      <c r="A288" t="s">
        <v>18</v>
      </c>
      <c r="B288">
        <v>2</v>
      </c>
      <c r="C288">
        <v>4</v>
      </c>
      <c r="F288" s="1">
        <f>AVERAGE(F277:F287)</f>
        <v>4.7340909090909102</v>
      </c>
      <c r="H288" s="1">
        <f>AVERAGE(H277:H287)</f>
        <v>4.8909090909090812E-2</v>
      </c>
      <c r="I288">
        <f>H288/F288</f>
        <v>1.0331253000480054E-2</v>
      </c>
    </row>
    <row r="289" spans="1:9" x14ac:dyDescent="0.3">
      <c r="A289" t="s">
        <v>18</v>
      </c>
      <c r="B289">
        <v>3</v>
      </c>
      <c r="C289">
        <v>1</v>
      </c>
      <c r="D289">
        <v>1</v>
      </c>
      <c r="E289">
        <v>0</v>
      </c>
      <c r="F289">
        <v>14.2281928515246</v>
      </c>
      <c r="H289">
        <f>F289-G289</f>
        <v>14.2281928515246</v>
      </c>
    </row>
    <row r="290" spans="1:9" x14ac:dyDescent="0.3">
      <c r="A290" t="s">
        <v>18</v>
      </c>
      <c r="B290">
        <v>3</v>
      </c>
      <c r="C290">
        <v>1</v>
      </c>
      <c r="D290">
        <v>2</v>
      </c>
      <c r="E290">
        <v>0</v>
      </c>
      <c r="F290">
        <v>11.707250116907</v>
      </c>
      <c r="G290">
        <v>2.4154665975988299</v>
      </c>
      <c r="H290">
        <f t="shared" ref="H290:H299" si="20">F290-G290</f>
        <v>9.2917835193081704</v>
      </c>
    </row>
    <row r="291" spans="1:9" x14ac:dyDescent="0.3">
      <c r="A291" t="s">
        <v>18</v>
      </c>
      <c r="B291">
        <v>3</v>
      </c>
      <c r="C291">
        <v>1</v>
      </c>
      <c r="D291">
        <v>3</v>
      </c>
      <c r="E291">
        <v>0</v>
      </c>
      <c r="F291">
        <v>10.3193274645004</v>
      </c>
      <c r="G291">
        <v>3.7404148976575602</v>
      </c>
      <c r="H291">
        <f t="shared" si="20"/>
        <v>6.5789125668428401</v>
      </c>
    </row>
    <row r="292" spans="1:9" x14ac:dyDescent="0.3">
      <c r="A292" t="s">
        <v>18</v>
      </c>
      <c r="B292">
        <v>3</v>
      </c>
      <c r="C292">
        <v>1</v>
      </c>
      <c r="D292">
        <v>4</v>
      </c>
      <c r="E292">
        <v>0</v>
      </c>
      <c r="F292">
        <v>12.2231257169042</v>
      </c>
      <c r="H292">
        <f t="shared" si="20"/>
        <v>12.2231257169042</v>
      </c>
    </row>
    <row r="293" spans="1:9" x14ac:dyDescent="0.3">
      <c r="A293" t="s">
        <v>18</v>
      </c>
      <c r="B293">
        <v>3</v>
      </c>
      <c r="C293">
        <v>1</v>
      </c>
      <c r="D293">
        <v>5</v>
      </c>
      <c r="E293">
        <v>0</v>
      </c>
      <c r="F293">
        <v>14.3339974454372</v>
      </c>
      <c r="H293">
        <f t="shared" si="20"/>
        <v>14.3339974454372</v>
      </c>
    </row>
    <row r="294" spans="1:9" x14ac:dyDescent="0.3">
      <c r="A294" t="s">
        <v>18</v>
      </c>
      <c r="B294">
        <v>3</v>
      </c>
      <c r="C294">
        <v>1</v>
      </c>
      <c r="D294">
        <v>6</v>
      </c>
      <c r="E294">
        <v>0</v>
      </c>
      <c r="F294">
        <v>15.0468431000292</v>
      </c>
      <c r="G294">
        <v>12.203104449874999</v>
      </c>
      <c r="H294">
        <f t="shared" si="20"/>
        <v>2.8437386501542008</v>
      </c>
    </row>
    <row r="295" spans="1:9" x14ac:dyDescent="0.3">
      <c r="A295" t="s">
        <v>18</v>
      </c>
      <c r="B295">
        <v>3</v>
      </c>
      <c r="C295">
        <v>1</v>
      </c>
      <c r="D295">
        <v>7</v>
      </c>
      <c r="E295">
        <v>0</v>
      </c>
      <c r="F295">
        <v>12.1541632634852</v>
      </c>
      <c r="H295">
        <f t="shared" si="20"/>
        <v>12.1541632634852</v>
      </c>
    </row>
    <row r="296" spans="1:9" x14ac:dyDescent="0.3">
      <c r="A296" t="s">
        <v>18</v>
      </c>
      <c r="B296">
        <v>3</v>
      </c>
      <c r="C296">
        <v>1</v>
      </c>
      <c r="D296">
        <v>8</v>
      </c>
      <c r="E296">
        <v>0</v>
      </c>
      <c r="F296">
        <v>11.6333184306735</v>
      </c>
      <c r="H296">
        <f t="shared" si="20"/>
        <v>11.6333184306735</v>
      </c>
    </row>
    <row r="297" spans="1:9" x14ac:dyDescent="0.3">
      <c r="A297" t="s">
        <v>18</v>
      </c>
      <c r="B297">
        <v>3</v>
      </c>
      <c r="C297">
        <v>1</v>
      </c>
      <c r="D297">
        <v>9</v>
      </c>
      <c r="E297">
        <v>0</v>
      </c>
      <c r="F297">
        <v>10.0076851498071</v>
      </c>
      <c r="H297">
        <f t="shared" si="20"/>
        <v>10.0076851498071</v>
      </c>
    </row>
    <row r="298" spans="1:9" x14ac:dyDescent="0.3">
      <c r="A298" t="s">
        <v>18</v>
      </c>
      <c r="B298">
        <v>3</v>
      </c>
      <c r="C298">
        <v>1</v>
      </c>
      <c r="D298">
        <v>10</v>
      </c>
      <c r="E298">
        <v>0</v>
      </c>
      <c r="F298">
        <v>13.439647090288201</v>
      </c>
      <c r="H298">
        <f t="shared" si="20"/>
        <v>13.439647090288201</v>
      </c>
    </row>
    <row r="299" spans="1:9" x14ac:dyDescent="0.3">
      <c r="A299" t="s">
        <v>18</v>
      </c>
      <c r="B299">
        <v>3</v>
      </c>
      <c r="C299">
        <v>1</v>
      </c>
      <c r="D299">
        <v>11</v>
      </c>
      <c r="E299">
        <v>0</v>
      </c>
      <c r="F299">
        <v>13.9809185140872</v>
      </c>
      <c r="H299">
        <f t="shared" si="20"/>
        <v>13.9809185140872</v>
      </c>
    </row>
    <row r="300" spans="1:9" x14ac:dyDescent="0.3">
      <c r="A300" t="s">
        <v>18</v>
      </c>
      <c r="B300">
        <v>3</v>
      </c>
      <c r="C300">
        <v>1</v>
      </c>
      <c r="F300" s="1">
        <f>AVERAGE(F289:F299)</f>
        <v>12.643133558513075</v>
      </c>
      <c r="H300" s="1">
        <f>AVERAGE(H289:H299)</f>
        <v>10.9741348362284</v>
      </c>
      <c r="I300">
        <f>H300/F300</f>
        <v>0.86799168777578262</v>
      </c>
    </row>
    <row r="301" spans="1:9" x14ac:dyDescent="0.3">
      <c r="A301" t="s">
        <v>18</v>
      </c>
      <c r="B301">
        <v>3</v>
      </c>
      <c r="C301">
        <v>1</v>
      </c>
      <c r="D301">
        <v>1</v>
      </c>
      <c r="E301">
        <v>1E-4</v>
      </c>
      <c r="F301">
        <v>9.3386133077874103</v>
      </c>
      <c r="H301">
        <f>F301-G301</f>
        <v>9.3386133077874103</v>
      </c>
    </row>
    <row r="302" spans="1:9" x14ac:dyDescent="0.3">
      <c r="A302" t="s">
        <v>18</v>
      </c>
      <c r="B302">
        <v>3</v>
      </c>
      <c r="C302">
        <v>1</v>
      </c>
      <c r="D302">
        <v>2</v>
      </c>
      <c r="E302">
        <v>1E-4</v>
      </c>
      <c r="F302">
        <v>13.9561968739759</v>
      </c>
      <c r="H302">
        <f t="shared" ref="H302:H324" si="21">F302-G302</f>
        <v>13.9561968739759</v>
      </c>
    </row>
    <row r="303" spans="1:9" x14ac:dyDescent="0.3">
      <c r="A303" t="s">
        <v>18</v>
      </c>
      <c r="B303">
        <v>3</v>
      </c>
      <c r="C303">
        <v>1</v>
      </c>
      <c r="D303">
        <v>3</v>
      </c>
      <c r="E303">
        <v>1E-4</v>
      </c>
      <c r="F303">
        <v>12.338103360828701</v>
      </c>
      <c r="H303">
        <f t="shared" si="21"/>
        <v>12.338103360828701</v>
      </c>
    </row>
    <row r="304" spans="1:9" x14ac:dyDescent="0.3">
      <c r="A304" t="s">
        <v>18</v>
      </c>
      <c r="B304">
        <v>3</v>
      </c>
      <c r="C304">
        <v>1</v>
      </c>
      <c r="D304">
        <v>4</v>
      </c>
      <c r="E304">
        <v>1E-4</v>
      </c>
      <c r="F304">
        <v>13.917692220513301</v>
      </c>
      <c r="H304">
        <f t="shared" si="21"/>
        <v>13.917692220513301</v>
      </c>
    </row>
    <row r="305" spans="1:9" x14ac:dyDescent="0.3">
      <c r="A305" t="s">
        <v>18</v>
      </c>
      <c r="B305">
        <v>3</v>
      </c>
      <c r="C305">
        <v>1</v>
      </c>
      <c r="D305">
        <v>5</v>
      </c>
      <c r="E305">
        <v>1E-4</v>
      </c>
      <c r="F305">
        <v>13.5615946648077</v>
      </c>
      <c r="H305">
        <f t="shared" si="21"/>
        <v>13.5615946648077</v>
      </c>
    </row>
    <row r="306" spans="1:9" x14ac:dyDescent="0.3">
      <c r="A306" t="s">
        <v>18</v>
      </c>
      <c r="B306">
        <v>3</v>
      </c>
      <c r="C306">
        <v>1</v>
      </c>
      <c r="D306">
        <v>6</v>
      </c>
      <c r="E306">
        <v>1E-4</v>
      </c>
      <c r="F306">
        <v>11.654134271076099</v>
      </c>
      <c r="H306">
        <f t="shared" si="21"/>
        <v>11.654134271076099</v>
      </c>
    </row>
    <row r="307" spans="1:9" x14ac:dyDescent="0.3">
      <c r="A307" t="s">
        <v>18</v>
      </c>
      <c r="B307">
        <v>3</v>
      </c>
      <c r="C307">
        <v>1</v>
      </c>
      <c r="D307">
        <v>7</v>
      </c>
      <c r="E307">
        <v>1E-4</v>
      </c>
      <c r="F307">
        <v>15.5274018343849</v>
      </c>
      <c r="H307">
        <f t="shared" si="21"/>
        <v>15.5274018343849</v>
      </c>
    </row>
    <row r="308" spans="1:9" x14ac:dyDescent="0.3">
      <c r="A308" t="s">
        <v>18</v>
      </c>
      <c r="B308">
        <v>3</v>
      </c>
      <c r="C308">
        <v>1</v>
      </c>
      <c r="D308">
        <v>8</v>
      </c>
      <c r="E308">
        <v>1E-4</v>
      </c>
      <c r="F308">
        <v>11.7151306106558</v>
      </c>
      <c r="H308">
        <f t="shared" si="21"/>
        <v>11.7151306106558</v>
      </c>
    </row>
    <row r="309" spans="1:9" x14ac:dyDescent="0.3">
      <c r="A309" t="s">
        <v>18</v>
      </c>
      <c r="B309">
        <v>3</v>
      </c>
      <c r="C309">
        <v>1</v>
      </c>
      <c r="D309">
        <v>9</v>
      </c>
      <c r="E309">
        <v>1E-4</v>
      </c>
      <c r="F309">
        <v>14.6907116304782</v>
      </c>
      <c r="H309">
        <f t="shared" si="21"/>
        <v>14.6907116304782</v>
      </c>
    </row>
    <row r="310" spans="1:9" x14ac:dyDescent="0.3">
      <c r="A310" t="s">
        <v>18</v>
      </c>
      <c r="B310">
        <v>3</v>
      </c>
      <c r="C310">
        <v>1</v>
      </c>
      <c r="D310">
        <v>10</v>
      </c>
      <c r="E310">
        <v>1E-4</v>
      </c>
      <c r="F310">
        <v>11.9939636229974</v>
      </c>
      <c r="H310">
        <f t="shared" si="21"/>
        <v>11.9939636229974</v>
      </c>
    </row>
    <row r="311" spans="1:9" x14ac:dyDescent="0.3">
      <c r="A311" t="s">
        <v>18</v>
      </c>
      <c r="B311">
        <v>3</v>
      </c>
      <c r="C311">
        <v>1</v>
      </c>
      <c r="D311">
        <v>11</v>
      </c>
      <c r="E311">
        <v>1E-4</v>
      </c>
      <c r="F311">
        <v>16.200749368368999</v>
      </c>
      <c r="H311">
        <f t="shared" si="21"/>
        <v>16.200749368368999</v>
      </c>
    </row>
    <row r="312" spans="1:9" x14ac:dyDescent="0.3">
      <c r="A312" t="s">
        <v>18</v>
      </c>
      <c r="B312">
        <v>3</v>
      </c>
      <c r="C312">
        <v>1</v>
      </c>
      <c r="F312" s="1">
        <f>AVERAGE(F301:F311)</f>
        <v>13.172208342352222</v>
      </c>
      <c r="H312" s="1">
        <f t="shared" si="21"/>
        <v>13.172208342352222</v>
      </c>
      <c r="I312">
        <f>H312/F312</f>
        <v>1</v>
      </c>
    </row>
    <row r="313" spans="1:9" x14ac:dyDescent="0.3">
      <c r="A313" t="s">
        <v>18</v>
      </c>
      <c r="B313">
        <v>3</v>
      </c>
      <c r="C313">
        <v>1</v>
      </c>
      <c r="D313">
        <v>1</v>
      </c>
      <c r="E313">
        <v>1E-3</v>
      </c>
      <c r="F313">
        <v>11.837787675949301</v>
      </c>
      <c r="H313">
        <f t="shared" si="21"/>
        <v>11.837787675949301</v>
      </c>
    </row>
    <row r="314" spans="1:9" x14ac:dyDescent="0.3">
      <c r="A314" t="s">
        <v>18</v>
      </c>
      <c r="B314">
        <v>3</v>
      </c>
      <c r="C314">
        <v>1</v>
      </c>
      <c r="D314">
        <v>2</v>
      </c>
      <c r="E314">
        <v>1E-3</v>
      </c>
      <c r="F314">
        <v>14.545782385589</v>
      </c>
      <c r="H314">
        <f t="shared" si="21"/>
        <v>14.545782385589</v>
      </c>
    </row>
    <row r="315" spans="1:9" x14ac:dyDescent="0.3">
      <c r="A315" t="s">
        <v>18</v>
      </c>
      <c r="B315">
        <v>3</v>
      </c>
      <c r="C315">
        <v>1</v>
      </c>
      <c r="D315">
        <v>3</v>
      </c>
      <c r="E315">
        <v>1E-3</v>
      </c>
      <c r="F315">
        <v>9.7867065628042802</v>
      </c>
      <c r="H315">
        <f t="shared" si="21"/>
        <v>9.7867065628042802</v>
      </c>
    </row>
    <row r="316" spans="1:9" x14ac:dyDescent="0.3">
      <c r="A316" t="s">
        <v>18</v>
      </c>
      <c r="B316">
        <v>3</v>
      </c>
      <c r="C316">
        <v>1</v>
      </c>
      <c r="D316">
        <v>4</v>
      </c>
      <c r="E316">
        <v>1E-3</v>
      </c>
      <c r="F316">
        <v>15.5581496167478</v>
      </c>
      <c r="H316">
        <f t="shared" si="21"/>
        <v>15.5581496167478</v>
      </c>
    </row>
    <row r="317" spans="1:9" x14ac:dyDescent="0.3">
      <c r="A317" t="s">
        <v>18</v>
      </c>
      <c r="B317">
        <v>3</v>
      </c>
      <c r="C317">
        <v>1</v>
      </c>
      <c r="D317">
        <v>5</v>
      </c>
      <c r="E317">
        <v>1E-3</v>
      </c>
      <c r="F317">
        <v>15.6925601527547</v>
      </c>
      <c r="H317">
        <f t="shared" si="21"/>
        <v>15.6925601527547</v>
      </c>
    </row>
    <row r="318" spans="1:9" x14ac:dyDescent="0.3">
      <c r="A318" t="s">
        <v>18</v>
      </c>
      <c r="B318">
        <v>3</v>
      </c>
      <c r="C318">
        <v>1</v>
      </c>
      <c r="D318">
        <v>6</v>
      </c>
      <c r="E318">
        <v>1E-3</v>
      </c>
      <c r="F318">
        <v>16.1664020903896</v>
      </c>
      <c r="H318">
        <f t="shared" si="21"/>
        <v>16.1664020903896</v>
      </c>
    </row>
    <row r="319" spans="1:9" x14ac:dyDescent="0.3">
      <c r="A319" t="s">
        <v>18</v>
      </c>
      <c r="B319">
        <v>3</v>
      </c>
      <c r="C319">
        <v>1</v>
      </c>
      <c r="D319">
        <v>7</v>
      </c>
      <c r="E319">
        <v>1E-3</v>
      </c>
      <c r="F319">
        <v>16.3305467596903</v>
      </c>
      <c r="H319">
        <f t="shared" si="21"/>
        <v>16.3305467596903</v>
      </c>
    </row>
    <row r="320" spans="1:9" x14ac:dyDescent="0.3">
      <c r="A320" t="s">
        <v>18</v>
      </c>
      <c r="B320">
        <v>3</v>
      </c>
      <c r="C320">
        <v>1</v>
      </c>
      <c r="D320">
        <v>8</v>
      </c>
      <c r="E320">
        <v>1E-3</v>
      </c>
      <c r="F320">
        <v>12.3357533375438</v>
      </c>
      <c r="H320">
        <f t="shared" si="21"/>
        <v>12.3357533375438</v>
      </c>
    </row>
    <row r="321" spans="1:9" x14ac:dyDescent="0.3">
      <c r="A321" t="s">
        <v>18</v>
      </c>
      <c r="B321">
        <v>3</v>
      </c>
      <c r="C321">
        <v>1</v>
      </c>
      <c r="D321">
        <v>9</v>
      </c>
      <c r="E321">
        <v>1E-3</v>
      </c>
      <c r="F321">
        <v>17.483079696355698</v>
      </c>
      <c r="H321">
        <f t="shared" si="21"/>
        <v>17.483079696355698</v>
      </c>
    </row>
    <row r="322" spans="1:9" x14ac:dyDescent="0.3">
      <c r="A322" t="s">
        <v>18</v>
      </c>
      <c r="B322">
        <v>3</v>
      </c>
      <c r="C322">
        <v>1</v>
      </c>
      <c r="D322">
        <v>10</v>
      </c>
      <c r="E322">
        <v>1E-3</v>
      </c>
      <c r="F322">
        <v>11.665640052143999</v>
      </c>
      <c r="H322">
        <f t="shared" si="21"/>
        <v>11.665640052143999</v>
      </c>
    </row>
    <row r="323" spans="1:9" x14ac:dyDescent="0.3">
      <c r="A323" t="s">
        <v>18</v>
      </c>
      <c r="B323">
        <v>3</v>
      </c>
      <c r="C323">
        <v>1</v>
      </c>
      <c r="D323">
        <v>11</v>
      </c>
      <c r="E323">
        <v>1E-3</v>
      </c>
      <c r="F323">
        <v>9.98060253088547</v>
      </c>
      <c r="H323">
        <f t="shared" si="21"/>
        <v>9.98060253088547</v>
      </c>
    </row>
    <row r="324" spans="1:9" x14ac:dyDescent="0.3">
      <c r="A324" t="s">
        <v>18</v>
      </c>
      <c r="B324">
        <v>3</v>
      </c>
      <c r="C324">
        <v>1</v>
      </c>
      <c r="F324" s="1">
        <f>AVERAGE(F313:F323)</f>
        <v>13.762091896441268</v>
      </c>
      <c r="H324" s="1">
        <f t="shared" si="21"/>
        <v>13.762091896441268</v>
      </c>
      <c r="I324">
        <f>H324/F324</f>
        <v>1</v>
      </c>
    </row>
    <row r="325" spans="1:9" x14ac:dyDescent="0.3">
      <c r="A325" t="s">
        <v>18</v>
      </c>
      <c r="B325">
        <v>3</v>
      </c>
      <c r="C325">
        <v>1</v>
      </c>
      <c r="D325">
        <v>1</v>
      </c>
      <c r="E325">
        <v>0.01</v>
      </c>
      <c r="F325">
        <v>16.0538007184165</v>
      </c>
      <c r="G325">
        <v>11.0148778440402</v>
      </c>
      <c r="H325">
        <f>F325-G325</f>
        <v>5.0389228743763006</v>
      </c>
    </row>
    <row r="326" spans="1:9" x14ac:dyDescent="0.3">
      <c r="A326" t="s">
        <v>18</v>
      </c>
      <c r="B326">
        <v>3</v>
      </c>
      <c r="C326">
        <v>1</v>
      </c>
      <c r="D326">
        <v>2</v>
      </c>
      <c r="E326">
        <v>0.01</v>
      </c>
      <c r="F326">
        <v>11.508701945246401</v>
      </c>
      <c r="H326">
        <f t="shared" ref="H326:H335" si="22">F326-G326</f>
        <v>11.508701945246401</v>
      </c>
    </row>
    <row r="327" spans="1:9" x14ac:dyDescent="0.3">
      <c r="A327" t="s">
        <v>18</v>
      </c>
      <c r="B327">
        <v>3</v>
      </c>
      <c r="C327">
        <v>1</v>
      </c>
      <c r="D327">
        <v>3</v>
      </c>
      <c r="E327">
        <v>0.01</v>
      </c>
      <c r="F327">
        <v>12.8830382170581</v>
      </c>
      <c r="H327">
        <f t="shared" si="22"/>
        <v>12.8830382170581</v>
      </c>
    </row>
    <row r="328" spans="1:9" x14ac:dyDescent="0.3">
      <c r="A328" t="s">
        <v>18</v>
      </c>
      <c r="B328">
        <v>3</v>
      </c>
      <c r="C328">
        <v>1</v>
      </c>
      <c r="D328">
        <v>4</v>
      </c>
      <c r="E328">
        <v>0.01</v>
      </c>
      <c r="F328">
        <v>10.7192089711017</v>
      </c>
      <c r="G328">
        <v>7.1655162090457001</v>
      </c>
      <c r="H328">
        <f t="shared" si="22"/>
        <v>3.5536927620560004</v>
      </c>
    </row>
    <row r="329" spans="1:9" x14ac:dyDescent="0.3">
      <c r="A329" t="s">
        <v>18</v>
      </c>
      <c r="B329">
        <v>3</v>
      </c>
      <c r="C329">
        <v>1</v>
      </c>
      <c r="D329">
        <v>5</v>
      </c>
      <c r="E329">
        <v>0.01</v>
      </c>
      <c r="F329">
        <v>17.148386794892801</v>
      </c>
      <c r="H329">
        <f t="shared" si="22"/>
        <v>17.148386794892801</v>
      </c>
    </row>
    <row r="330" spans="1:9" x14ac:dyDescent="0.3">
      <c r="A330" t="s">
        <v>18</v>
      </c>
      <c r="B330">
        <v>3</v>
      </c>
      <c r="C330">
        <v>1</v>
      </c>
      <c r="D330">
        <v>6</v>
      </c>
      <c r="E330">
        <v>0.01</v>
      </c>
      <c r="F330">
        <v>14.903924434798</v>
      </c>
      <c r="G330">
        <v>12</v>
      </c>
      <c r="H330">
        <f t="shared" si="22"/>
        <v>2.9039244347980002</v>
      </c>
    </row>
    <row r="331" spans="1:9" x14ac:dyDescent="0.3">
      <c r="A331" t="s">
        <v>18</v>
      </c>
      <c r="B331">
        <v>3</v>
      </c>
      <c r="C331">
        <v>1</v>
      </c>
      <c r="D331">
        <v>7</v>
      </c>
      <c r="E331">
        <v>0.01</v>
      </c>
      <c r="F331">
        <v>10.470560236573901</v>
      </c>
      <c r="H331">
        <f t="shared" si="22"/>
        <v>10.470560236573901</v>
      </c>
    </row>
    <row r="332" spans="1:9" x14ac:dyDescent="0.3">
      <c r="A332" t="s">
        <v>18</v>
      </c>
      <c r="B332">
        <v>3</v>
      </c>
      <c r="C332">
        <v>1</v>
      </c>
      <c r="D332">
        <v>8</v>
      </c>
      <c r="E332">
        <v>0.01</v>
      </c>
      <c r="F332">
        <v>10.2874332129942</v>
      </c>
      <c r="H332">
        <f t="shared" si="22"/>
        <v>10.2874332129942</v>
      </c>
    </row>
    <row r="333" spans="1:9" x14ac:dyDescent="0.3">
      <c r="A333" t="s">
        <v>18</v>
      </c>
      <c r="B333">
        <v>3</v>
      </c>
      <c r="C333">
        <v>1</v>
      </c>
      <c r="D333">
        <v>9</v>
      </c>
      <c r="E333">
        <v>0.01</v>
      </c>
      <c r="F333">
        <v>14.6183008814033</v>
      </c>
      <c r="H333">
        <f t="shared" si="22"/>
        <v>14.6183008814033</v>
      </c>
    </row>
    <row r="334" spans="1:9" x14ac:dyDescent="0.3">
      <c r="A334" t="s">
        <v>18</v>
      </c>
      <c r="B334">
        <v>3</v>
      </c>
      <c r="C334">
        <v>1</v>
      </c>
      <c r="D334">
        <v>10</v>
      </c>
      <c r="E334">
        <v>0.01</v>
      </c>
      <c r="F334">
        <v>11.3614938087622</v>
      </c>
      <c r="H334">
        <f t="shared" si="22"/>
        <v>11.3614938087622</v>
      </c>
    </row>
    <row r="335" spans="1:9" x14ac:dyDescent="0.3">
      <c r="A335" t="s">
        <v>18</v>
      </c>
      <c r="B335">
        <v>3</v>
      </c>
      <c r="C335">
        <v>1</v>
      </c>
      <c r="D335">
        <v>11</v>
      </c>
      <c r="E335">
        <v>0.01</v>
      </c>
      <c r="F335">
        <v>12.061201764948001</v>
      </c>
      <c r="G335">
        <v>11.2</v>
      </c>
      <c r="H335">
        <f t="shared" si="22"/>
        <v>0.86120176494800127</v>
      </c>
    </row>
    <row r="336" spans="1:9" x14ac:dyDescent="0.3">
      <c r="A336" t="s">
        <v>18</v>
      </c>
      <c r="B336">
        <v>3</v>
      </c>
      <c r="C336">
        <v>1</v>
      </c>
      <c r="F336" s="1">
        <f>AVERAGE(F325:F335)</f>
        <v>12.9105500896541</v>
      </c>
      <c r="H336" s="1">
        <f>AVERAGE(H325:H335)</f>
        <v>9.14869608482811</v>
      </c>
      <c r="I336">
        <f>H336/F336</f>
        <v>0.7086217102522564</v>
      </c>
    </row>
    <row r="337" spans="1:9" x14ac:dyDescent="0.3">
      <c r="A337" t="s">
        <v>18</v>
      </c>
      <c r="B337">
        <v>3</v>
      </c>
      <c r="C337">
        <v>1</v>
      </c>
      <c r="D337">
        <v>1</v>
      </c>
      <c r="E337">
        <v>0.1</v>
      </c>
      <c r="F337">
        <v>12.4374320291445</v>
      </c>
      <c r="G337">
        <v>8.5294921806458994</v>
      </c>
      <c r="H337">
        <f>F337-G337</f>
        <v>3.9079398484986001</v>
      </c>
    </row>
    <row r="338" spans="1:9" x14ac:dyDescent="0.3">
      <c r="A338" t="s">
        <v>18</v>
      </c>
      <c r="B338">
        <v>3</v>
      </c>
      <c r="C338">
        <v>1</v>
      </c>
      <c r="D338">
        <v>2</v>
      </c>
      <c r="E338">
        <v>0.1</v>
      </c>
      <c r="F338">
        <v>17.553403860773301</v>
      </c>
      <c r="G338">
        <v>17.399999999999999</v>
      </c>
      <c r="H338">
        <f t="shared" ref="H338:H347" si="23">F338-G338</f>
        <v>0.15340386077330237</v>
      </c>
    </row>
    <row r="339" spans="1:9" x14ac:dyDescent="0.3">
      <c r="A339" t="s">
        <v>18</v>
      </c>
      <c r="B339">
        <v>3</v>
      </c>
      <c r="C339">
        <v>1</v>
      </c>
      <c r="D339">
        <v>3</v>
      </c>
      <c r="E339">
        <v>0.1</v>
      </c>
      <c r="F339">
        <v>12.390821250932699</v>
      </c>
      <c r="G339">
        <v>5.481677925903</v>
      </c>
      <c r="H339">
        <f t="shared" si="23"/>
        <v>6.9091433250296994</v>
      </c>
    </row>
    <row r="340" spans="1:9" x14ac:dyDescent="0.3">
      <c r="A340" t="s">
        <v>18</v>
      </c>
      <c r="B340">
        <v>3</v>
      </c>
      <c r="C340">
        <v>1</v>
      </c>
      <c r="D340">
        <v>4</v>
      </c>
      <c r="E340">
        <v>0.1</v>
      </c>
      <c r="F340">
        <v>11.2424290883553</v>
      </c>
      <c r="G340">
        <v>10</v>
      </c>
      <c r="H340">
        <f t="shared" si="23"/>
        <v>1.2424290883552995</v>
      </c>
    </row>
    <row r="341" spans="1:9" x14ac:dyDescent="0.3">
      <c r="A341" t="s">
        <v>18</v>
      </c>
      <c r="B341">
        <v>3</v>
      </c>
      <c r="C341">
        <v>1</v>
      </c>
      <c r="D341">
        <v>5</v>
      </c>
      <c r="E341">
        <v>0.1</v>
      </c>
      <c r="F341">
        <v>17.506161870625299</v>
      </c>
      <c r="G341">
        <v>16.609239561332299</v>
      </c>
      <c r="H341">
        <f t="shared" si="23"/>
        <v>0.8969223092930001</v>
      </c>
    </row>
    <row r="342" spans="1:9" x14ac:dyDescent="0.3">
      <c r="A342" t="s">
        <v>18</v>
      </c>
      <c r="B342">
        <v>3</v>
      </c>
      <c r="C342">
        <v>1</v>
      </c>
      <c r="D342">
        <v>6</v>
      </c>
      <c r="E342">
        <v>0.1</v>
      </c>
      <c r="F342">
        <v>11.372545179537701</v>
      </c>
      <c r="G342">
        <v>8.9490624756406998</v>
      </c>
      <c r="H342">
        <f t="shared" si="23"/>
        <v>2.423482703897001</v>
      </c>
    </row>
    <row r="343" spans="1:9" x14ac:dyDescent="0.3">
      <c r="A343" t="s">
        <v>18</v>
      </c>
      <c r="B343">
        <v>3</v>
      </c>
      <c r="C343">
        <v>1</v>
      </c>
      <c r="D343">
        <v>7</v>
      </c>
      <c r="E343">
        <v>0.1</v>
      </c>
      <c r="F343">
        <v>14.5181620142322</v>
      </c>
      <c r="G343">
        <v>3.0360211712773402</v>
      </c>
      <c r="H343">
        <f t="shared" si="23"/>
        <v>11.482140842954859</v>
      </c>
    </row>
    <row r="344" spans="1:9" x14ac:dyDescent="0.3">
      <c r="A344" t="s">
        <v>18</v>
      </c>
      <c r="B344">
        <v>3</v>
      </c>
      <c r="C344">
        <v>1</v>
      </c>
      <c r="D344">
        <v>8</v>
      </c>
      <c r="E344">
        <v>0.1</v>
      </c>
      <c r="F344">
        <v>12.1291066753842</v>
      </c>
      <c r="G344">
        <v>5.0360211712773397</v>
      </c>
      <c r="H344">
        <f t="shared" si="23"/>
        <v>7.0930855041068606</v>
      </c>
    </row>
    <row r="345" spans="1:9" x14ac:dyDescent="0.3">
      <c r="A345" t="s">
        <v>18</v>
      </c>
      <c r="B345">
        <v>3</v>
      </c>
      <c r="C345">
        <v>1</v>
      </c>
      <c r="D345">
        <v>9</v>
      </c>
      <c r="E345">
        <v>0.1</v>
      </c>
      <c r="F345">
        <v>12.124518025351501</v>
      </c>
      <c r="G345">
        <v>9.7049859581748006</v>
      </c>
      <c r="H345">
        <f t="shared" si="23"/>
        <v>2.4195320671767</v>
      </c>
    </row>
    <row r="346" spans="1:9" x14ac:dyDescent="0.3">
      <c r="A346" t="s">
        <v>18</v>
      </c>
      <c r="B346">
        <v>3</v>
      </c>
      <c r="C346">
        <v>1</v>
      </c>
      <c r="D346">
        <v>10</v>
      </c>
      <c r="E346">
        <v>0.1</v>
      </c>
      <c r="F346">
        <v>15.3023397628782</v>
      </c>
      <c r="G346">
        <v>3.1265459905099999</v>
      </c>
      <c r="H346">
        <f t="shared" si="23"/>
        <v>12.1757937723682</v>
      </c>
    </row>
    <row r="347" spans="1:9" x14ac:dyDescent="0.3">
      <c r="A347" t="s">
        <v>18</v>
      </c>
      <c r="B347">
        <v>3</v>
      </c>
      <c r="C347">
        <v>1</v>
      </c>
      <c r="D347">
        <v>11</v>
      </c>
      <c r="E347">
        <v>0.1</v>
      </c>
      <c r="F347">
        <v>10.3074381280067</v>
      </c>
      <c r="G347">
        <v>7.0679075894799004</v>
      </c>
      <c r="H347">
        <f t="shared" si="23"/>
        <v>3.2395305385267994</v>
      </c>
    </row>
    <row r="348" spans="1:9" x14ac:dyDescent="0.3">
      <c r="A348" t="s">
        <v>18</v>
      </c>
      <c r="B348">
        <v>3</v>
      </c>
      <c r="C348">
        <v>1</v>
      </c>
      <c r="F348" s="1">
        <f>AVERAGE(F337:F347)</f>
        <v>13.353123444111056</v>
      </c>
      <c r="H348" s="1">
        <f>AVERAGE(H337:H347)</f>
        <v>4.7221276237254841</v>
      </c>
      <c r="I348">
        <f>H348/F348</f>
        <v>0.35363468655777452</v>
      </c>
    </row>
    <row r="349" spans="1:9" x14ac:dyDescent="0.3">
      <c r="A349" t="s">
        <v>18</v>
      </c>
      <c r="B349">
        <v>3</v>
      </c>
      <c r="C349">
        <v>1</v>
      </c>
      <c r="D349">
        <v>1</v>
      </c>
      <c r="E349">
        <v>1</v>
      </c>
      <c r="F349">
        <v>11.097285592242301</v>
      </c>
      <c r="G349">
        <v>10.98</v>
      </c>
      <c r="H349">
        <f>F349-G349</f>
        <v>0.1172855922423004</v>
      </c>
    </row>
    <row r="350" spans="1:9" x14ac:dyDescent="0.3">
      <c r="A350" t="s">
        <v>18</v>
      </c>
      <c r="B350">
        <v>3</v>
      </c>
      <c r="C350">
        <v>1</v>
      </c>
      <c r="D350">
        <v>2</v>
      </c>
      <c r="E350">
        <v>1</v>
      </c>
      <c r="F350">
        <v>11.3548977460324</v>
      </c>
      <c r="G350">
        <v>11.15</v>
      </c>
      <c r="H350">
        <f t="shared" ref="H350:H359" si="24">F350-G350</f>
        <v>0.2048977460323993</v>
      </c>
    </row>
    <row r="351" spans="1:9" x14ac:dyDescent="0.3">
      <c r="A351" t="s">
        <v>18</v>
      </c>
      <c r="B351">
        <v>3</v>
      </c>
      <c r="C351">
        <v>1</v>
      </c>
      <c r="D351">
        <v>3</v>
      </c>
      <c r="E351">
        <v>1</v>
      </c>
      <c r="F351">
        <v>14.6489014765375</v>
      </c>
      <c r="G351">
        <v>13.989025233670599</v>
      </c>
      <c r="H351">
        <f t="shared" si="24"/>
        <v>0.6598762428669005</v>
      </c>
    </row>
    <row r="352" spans="1:9" x14ac:dyDescent="0.3">
      <c r="A352" t="s">
        <v>18</v>
      </c>
      <c r="B352">
        <v>3</v>
      </c>
      <c r="C352">
        <v>1</v>
      </c>
      <c r="D352">
        <v>4</v>
      </c>
      <c r="E352">
        <v>1</v>
      </c>
      <c r="F352">
        <v>11.457572507370999</v>
      </c>
      <c r="G352">
        <v>10</v>
      </c>
      <c r="H352">
        <f t="shared" si="24"/>
        <v>1.4575725073709993</v>
      </c>
    </row>
    <row r="353" spans="1:9" x14ac:dyDescent="0.3">
      <c r="A353" t="s">
        <v>18</v>
      </c>
      <c r="B353">
        <v>3</v>
      </c>
      <c r="C353">
        <v>1</v>
      </c>
      <c r="D353">
        <v>5</v>
      </c>
      <c r="E353">
        <v>1</v>
      </c>
      <c r="F353">
        <v>11.6740821029034</v>
      </c>
      <c r="G353">
        <v>11.45</v>
      </c>
      <c r="H353">
        <f t="shared" si="24"/>
        <v>0.22408210290340058</v>
      </c>
    </row>
    <row r="354" spans="1:9" x14ac:dyDescent="0.3">
      <c r="A354" t="s">
        <v>18</v>
      </c>
      <c r="B354">
        <v>3</v>
      </c>
      <c r="C354">
        <v>1</v>
      </c>
      <c r="D354">
        <v>6</v>
      </c>
      <c r="E354">
        <v>1</v>
      </c>
      <c r="F354">
        <v>17.623565947056999</v>
      </c>
      <c r="G354">
        <v>17.100000000000001</v>
      </c>
      <c r="H354">
        <f t="shared" si="24"/>
        <v>0.52356594705699777</v>
      </c>
    </row>
    <row r="355" spans="1:9" x14ac:dyDescent="0.3">
      <c r="A355" t="s">
        <v>18</v>
      </c>
      <c r="B355">
        <v>3</v>
      </c>
      <c r="C355">
        <v>1</v>
      </c>
      <c r="D355">
        <v>7</v>
      </c>
      <c r="E355">
        <v>1</v>
      </c>
      <c r="F355">
        <v>18.023672276969599</v>
      </c>
      <c r="G355">
        <v>17.923672276969601</v>
      </c>
      <c r="H355">
        <f t="shared" si="24"/>
        <v>9.9999999999997868E-2</v>
      </c>
    </row>
    <row r="356" spans="1:9" x14ac:dyDescent="0.3">
      <c r="A356" t="s">
        <v>18</v>
      </c>
      <c r="B356">
        <v>3</v>
      </c>
      <c r="C356">
        <v>1</v>
      </c>
      <c r="D356">
        <v>8</v>
      </c>
      <c r="E356">
        <v>1</v>
      </c>
      <c r="F356">
        <v>15.8439375932497</v>
      </c>
      <c r="G356">
        <v>15.7509375932497</v>
      </c>
      <c r="H356">
        <f t="shared" si="24"/>
        <v>9.2999999999999972E-2</v>
      </c>
    </row>
    <row r="357" spans="1:9" x14ac:dyDescent="0.3">
      <c r="A357" t="s">
        <v>18</v>
      </c>
      <c r="B357">
        <v>3</v>
      </c>
      <c r="C357">
        <v>1</v>
      </c>
      <c r="D357">
        <v>9</v>
      </c>
      <c r="E357">
        <v>1</v>
      </c>
      <c r="F357">
        <v>17.391656824117899</v>
      </c>
      <c r="G357">
        <v>17.230817574905501</v>
      </c>
      <c r="H357">
        <f t="shared" si="24"/>
        <v>0.16083924921239756</v>
      </c>
    </row>
    <row r="358" spans="1:9" x14ac:dyDescent="0.3">
      <c r="A358" t="s">
        <v>18</v>
      </c>
      <c r="B358">
        <v>3</v>
      </c>
      <c r="C358">
        <v>1</v>
      </c>
      <c r="D358">
        <v>10</v>
      </c>
      <c r="E358">
        <v>1</v>
      </c>
      <c r="F358">
        <v>19.9600889456948</v>
      </c>
      <c r="G358">
        <v>19.84</v>
      </c>
      <c r="H358">
        <f t="shared" si="24"/>
        <v>0.12008894569479978</v>
      </c>
    </row>
    <row r="359" spans="1:9" x14ac:dyDescent="0.3">
      <c r="A359" t="s">
        <v>18</v>
      </c>
      <c r="B359">
        <v>3</v>
      </c>
      <c r="C359">
        <v>1</v>
      </c>
      <c r="D359">
        <v>11</v>
      </c>
      <c r="E359">
        <v>1</v>
      </c>
      <c r="F359">
        <v>14.076891139013201</v>
      </c>
      <c r="G359">
        <v>13.77</v>
      </c>
      <c r="H359">
        <f t="shared" si="24"/>
        <v>0.3068911390132012</v>
      </c>
    </row>
    <row r="360" spans="1:9" x14ac:dyDescent="0.3">
      <c r="A360" t="s">
        <v>18</v>
      </c>
      <c r="B360">
        <v>3</v>
      </c>
      <c r="C360">
        <v>1</v>
      </c>
      <c r="F360" s="1">
        <f>AVERAGE(F349:F359)</f>
        <v>14.832050195562617</v>
      </c>
      <c r="H360" s="1">
        <f>AVERAGE(H349:H359)</f>
        <v>0.36073631567212677</v>
      </c>
      <c r="I360">
        <f>H360/F360</f>
        <v>2.4321406071026522E-2</v>
      </c>
    </row>
    <row r="361" spans="1:9" x14ac:dyDescent="0.3">
      <c r="A361" t="s">
        <v>18</v>
      </c>
      <c r="B361">
        <v>3</v>
      </c>
      <c r="C361">
        <v>2</v>
      </c>
      <c r="D361">
        <v>1</v>
      </c>
      <c r="E361">
        <v>0</v>
      </c>
      <c r="F361">
        <v>14.752000000000001</v>
      </c>
      <c r="H361">
        <f>F361-G361</f>
        <v>14.752000000000001</v>
      </c>
    </row>
    <row r="362" spans="1:9" x14ac:dyDescent="0.3">
      <c r="A362" t="s">
        <v>18</v>
      </c>
      <c r="B362">
        <v>3</v>
      </c>
      <c r="C362">
        <v>2</v>
      </c>
      <c r="D362">
        <v>2</v>
      </c>
      <c r="E362">
        <v>0</v>
      </c>
      <c r="F362">
        <v>8.4440000000000008</v>
      </c>
      <c r="G362">
        <v>2.5923742961322702</v>
      </c>
      <c r="H362">
        <f t="shared" ref="H362:H371" si="25">F362-G362</f>
        <v>5.8516257038677306</v>
      </c>
    </row>
    <row r="363" spans="1:9" x14ac:dyDescent="0.3">
      <c r="A363" t="s">
        <v>18</v>
      </c>
      <c r="B363">
        <v>3</v>
      </c>
      <c r="C363">
        <v>2</v>
      </c>
      <c r="D363">
        <v>3</v>
      </c>
      <c r="E363">
        <v>0</v>
      </c>
      <c r="F363">
        <v>14.231999999999999</v>
      </c>
      <c r="H363">
        <f t="shared" si="25"/>
        <v>14.231999999999999</v>
      </c>
    </row>
    <row r="364" spans="1:9" x14ac:dyDescent="0.3">
      <c r="A364" t="s">
        <v>18</v>
      </c>
      <c r="B364">
        <v>3</v>
      </c>
      <c r="C364">
        <v>2</v>
      </c>
      <c r="D364">
        <v>4</v>
      </c>
      <c r="E364">
        <v>0</v>
      </c>
      <c r="F364">
        <v>13.955</v>
      </c>
      <c r="H364">
        <f t="shared" si="25"/>
        <v>13.955</v>
      </c>
    </row>
    <row r="365" spans="1:9" x14ac:dyDescent="0.3">
      <c r="A365" t="s">
        <v>18</v>
      </c>
      <c r="B365">
        <v>3</v>
      </c>
      <c r="C365">
        <v>2</v>
      </c>
      <c r="D365">
        <v>5</v>
      </c>
      <c r="E365">
        <v>0</v>
      </c>
      <c r="F365">
        <v>13.664999999999999</v>
      </c>
      <c r="G365">
        <v>3.3027345285302299</v>
      </c>
      <c r="H365">
        <f t="shared" si="25"/>
        <v>10.362265471469769</v>
      </c>
    </row>
    <row r="366" spans="1:9" x14ac:dyDescent="0.3">
      <c r="A366" t="s">
        <v>18</v>
      </c>
      <c r="B366">
        <v>3</v>
      </c>
      <c r="C366">
        <v>2</v>
      </c>
      <c r="D366">
        <v>6</v>
      </c>
      <c r="E366">
        <v>0</v>
      </c>
      <c r="F366">
        <v>16.393000000000001</v>
      </c>
      <c r="H366">
        <f t="shared" si="25"/>
        <v>16.393000000000001</v>
      </c>
    </row>
    <row r="367" spans="1:9" x14ac:dyDescent="0.3">
      <c r="A367" t="s">
        <v>18</v>
      </c>
      <c r="B367">
        <v>3</v>
      </c>
      <c r="C367">
        <v>2</v>
      </c>
      <c r="D367">
        <v>7</v>
      </c>
      <c r="E367">
        <v>0</v>
      </c>
      <c r="F367">
        <v>9.3800000000000008</v>
      </c>
      <c r="G367">
        <v>6.7</v>
      </c>
      <c r="H367">
        <f t="shared" si="25"/>
        <v>2.6800000000000006</v>
      </c>
    </row>
    <row r="368" spans="1:9" x14ac:dyDescent="0.3">
      <c r="A368" t="s">
        <v>18</v>
      </c>
      <c r="B368">
        <v>3</v>
      </c>
      <c r="C368">
        <v>2</v>
      </c>
      <c r="D368">
        <v>8</v>
      </c>
      <c r="E368">
        <v>0</v>
      </c>
      <c r="F368">
        <v>12.85</v>
      </c>
      <c r="G368">
        <v>7.9311779836792198</v>
      </c>
      <c r="H368">
        <f t="shared" si="25"/>
        <v>4.9188220163207799</v>
      </c>
    </row>
    <row r="369" spans="1:9" x14ac:dyDescent="0.3">
      <c r="A369" t="s">
        <v>18</v>
      </c>
      <c r="B369">
        <v>3</v>
      </c>
      <c r="C369">
        <v>2</v>
      </c>
      <c r="D369">
        <v>9</v>
      </c>
      <c r="E369">
        <v>0</v>
      </c>
      <c r="F369">
        <v>16.363</v>
      </c>
      <c r="G369">
        <v>14.080502620897899</v>
      </c>
      <c r="H369">
        <f t="shared" si="25"/>
        <v>2.2824973791021002</v>
      </c>
    </row>
    <row r="370" spans="1:9" x14ac:dyDescent="0.3">
      <c r="A370" t="s">
        <v>18</v>
      </c>
      <c r="B370">
        <v>3</v>
      </c>
      <c r="C370">
        <v>2</v>
      </c>
      <c r="D370">
        <v>10</v>
      </c>
      <c r="E370">
        <v>0</v>
      </c>
      <c r="F370">
        <v>12.42</v>
      </c>
      <c r="H370">
        <f t="shared" si="25"/>
        <v>12.42</v>
      </c>
    </row>
    <row r="371" spans="1:9" x14ac:dyDescent="0.3">
      <c r="A371" t="s">
        <v>18</v>
      </c>
      <c r="B371">
        <v>3</v>
      </c>
      <c r="C371">
        <v>2</v>
      </c>
      <c r="D371">
        <v>11</v>
      </c>
      <c r="E371">
        <v>0</v>
      </c>
      <c r="F371">
        <v>13.964</v>
      </c>
      <c r="G371">
        <v>0.5</v>
      </c>
      <c r="H371">
        <f t="shared" si="25"/>
        <v>13.464</v>
      </c>
    </row>
    <row r="372" spans="1:9" x14ac:dyDescent="0.3">
      <c r="A372" t="s">
        <v>18</v>
      </c>
      <c r="B372">
        <v>3</v>
      </c>
      <c r="C372">
        <v>2</v>
      </c>
      <c r="F372" s="1">
        <f>AVERAGE(F361:F371)</f>
        <v>13.31072727272727</v>
      </c>
      <c r="H372" s="1">
        <f>AVERAGE(H361:H371)</f>
        <v>10.119200960978217</v>
      </c>
      <c r="I372">
        <f>H372/F372</f>
        <v>0.76022900579683106</v>
      </c>
    </row>
    <row r="373" spans="1:9" x14ac:dyDescent="0.3">
      <c r="A373" t="s">
        <v>18</v>
      </c>
      <c r="B373">
        <v>3</v>
      </c>
      <c r="C373">
        <v>2</v>
      </c>
      <c r="D373">
        <v>1</v>
      </c>
      <c r="E373">
        <v>1E-4</v>
      </c>
      <c r="F373">
        <v>13.542999999999999</v>
      </c>
      <c r="G373">
        <v>9.2589994563741005</v>
      </c>
      <c r="H373">
        <f>F373-G373</f>
        <v>4.2840005436258988</v>
      </c>
    </row>
    <row r="374" spans="1:9" x14ac:dyDescent="0.3">
      <c r="A374" t="s">
        <v>18</v>
      </c>
      <c r="B374">
        <v>3</v>
      </c>
      <c r="C374">
        <v>2</v>
      </c>
      <c r="D374">
        <v>2</v>
      </c>
      <c r="E374">
        <v>1E-4</v>
      </c>
      <c r="F374">
        <v>14.32</v>
      </c>
      <c r="G374">
        <v>8.8074655310338308</v>
      </c>
      <c r="H374">
        <f t="shared" ref="H374:H383" si="26">F374-G374</f>
        <v>5.5125344689661695</v>
      </c>
    </row>
    <row r="375" spans="1:9" x14ac:dyDescent="0.3">
      <c r="A375" t="s">
        <v>18</v>
      </c>
      <c r="B375">
        <v>3</v>
      </c>
      <c r="C375">
        <v>2</v>
      </c>
      <c r="D375">
        <v>3</v>
      </c>
      <c r="E375">
        <v>1E-4</v>
      </c>
      <c r="F375">
        <v>12.432</v>
      </c>
      <c r="H375">
        <f t="shared" si="26"/>
        <v>12.432</v>
      </c>
    </row>
    <row r="376" spans="1:9" x14ac:dyDescent="0.3">
      <c r="A376" t="s">
        <v>18</v>
      </c>
      <c r="B376">
        <v>3</v>
      </c>
      <c r="C376">
        <v>2</v>
      </c>
      <c r="D376">
        <v>4</v>
      </c>
      <c r="E376">
        <v>1E-4</v>
      </c>
      <c r="F376">
        <v>8.8339999999999996</v>
      </c>
      <c r="H376">
        <f t="shared" si="26"/>
        <v>8.8339999999999996</v>
      </c>
    </row>
    <row r="377" spans="1:9" x14ac:dyDescent="0.3">
      <c r="A377" t="s">
        <v>18</v>
      </c>
      <c r="B377">
        <v>3</v>
      </c>
      <c r="C377">
        <v>2</v>
      </c>
      <c r="D377">
        <v>5</v>
      </c>
      <c r="E377">
        <v>1E-4</v>
      </c>
      <c r="F377">
        <v>16.042000000000002</v>
      </c>
      <c r="H377">
        <f t="shared" si="26"/>
        <v>16.042000000000002</v>
      </c>
    </row>
    <row r="378" spans="1:9" x14ac:dyDescent="0.3">
      <c r="A378" t="s">
        <v>18</v>
      </c>
      <c r="B378">
        <v>3</v>
      </c>
      <c r="C378">
        <v>2</v>
      </c>
      <c r="D378">
        <v>6</v>
      </c>
      <c r="E378">
        <v>1E-4</v>
      </c>
      <c r="F378">
        <v>12.183999999999999</v>
      </c>
      <c r="G378">
        <v>7.5335552836729001</v>
      </c>
      <c r="H378">
        <f t="shared" si="26"/>
        <v>4.6504447163270992</v>
      </c>
    </row>
    <row r="379" spans="1:9" x14ac:dyDescent="0.3">
      <c r="A379" t="s">
        <v>18</v>
      </c>
      <c r="B379">
        <v>3</v>
      </c>
      <c r="C379">
        <v>2</v>
      </c>
      <c r="D379">
        <v>7</v>
      </c>
      <c r="E379">
        <v>1E-4</v>
      </c>
      <c r="F379">
        <v>15.246</v>
      </c>
      <c r="G379">
        <v>3.0853104951923802</v>
      </c>
      <c r="H379">
        <f t="shared" si="26"/>
        <v>12.160689504807621</v>
      </c>
    </row>
    <row r="380" spans="1:9" x14ac:dyDescent="0.3">
      <c r="A380" t="s">
        <v>18</v>
      </c>
      <c r="B380">
        <v>3</v>
      </c>
      <c r="C380">
        <v>2</v>
      </c>
      <c r="D380">
        <v>8</v>
      </c>
      <c r="E380">
        <v>1E-4</v>
      </c>
      <c r="F380">
        <v>11.781000000000001</v>
      </c>
      <c r="G380">
        <v>6.0575870939406</v>
      </c>
      <c r="H380">
        <f t="shared" si="26"/>
        <v>5.7234129060594006</v>
      </c>
    </row>
    <row r="381" spans="1:9" x14ac:dyDescent="0.3">
      <c r="A381" t="s">
        <v>18</v>
      </c>
      <c r="B381">
        <v>3</v>
      </c>
      <c r="C381">
        <v>2</v>
      </c>
      <c r="D381">
        <v>9</v>
      </c>
      <c r="E381">
        <v>1E-4</v>
      </c>
      <c r="F381">
        <v>16.291</v>
      </c>
      <c r="G381">
        <v>5.91509027026179</v>
      </c>
      <c r="H381">
        <f t="shared" si="26"/>
        <v>10.375909729738211</v>
      </c>
    </row>
    <row r="382" spans="1:9" x14ac:dyDescent="0.3">
      <c r="A382" t="s">
        <v>18</v>
      </c>
      <c r="B382">
        <v>3</v>
      </c>
      <c r="C382">
        <v>2</v>
      </c>
      <c r="D382">
        <v>10</v>
      </c>
      <c r="E382">
        <v>1E-4</v>
      </c>
      <c r="F382">
        <v>15.396000000000001</v>
      </c>
      <c r="G382">
        <v>4.7667996522970402</v>
      </c>
      <c r="H382">
        <f t="shared" si="26"/>
        <v>10.629200347702961</v>
      </c>
    </row>
    <row r="383" spans="1:9" x14ac:dyDescent="0.3">
      <c r="A383" t="s">
        <v>18</v>
      </c>
      <c r="B383">
        <v>3</v>
      </c>
      <c r="C383">
        <v>2</v>
      </c>
      <c r="D383">
        <v>11</v>
      </c>
      <c r="E383">
        <v>1E-4</v>
      </c>
      <c r="F383">
        <v>15.664999999999999</v>
      </c>
      <c r="G383">
        <v>6.7926003482189001</v>
      </c>
      <c r="H383">
        <f t="shared" si="26"/>
        <v>8.8723996517810981</v>
      </c>
    </row>
    <row r="384" spans="1:9" x14ac:dyDescent="0.3">
      <c r="A384" t="s">
        <v>18</v>
      </c>
      <c r="B384">
        <v>3</v>
      </c>
      <c r="C384">
        <v>2</v>
      </c>
      <c r="F384" s="1">
        <f>AVERAGE(F373:F383)</f>
        <v>13.794</v>
      </c>
      <c r="H384" s="1">
        <f>AVERAGE(H373:H383)</f>
        <v>9.0469628971825866</v>
      </c>
      <c r="I384">
        <f>H384/F384</f>
        <v>0.65586217900410226</v>
      </c>
    </row>
    <row r="385" spans="1:9" x14ac:dyDescent="0.3">
      <c r="A385" t="s">
        <v>18</v>
      </c>
      <c r="B385">
        <v>3</v>
      </c>
      <c r="C385">
        <v>2</v>
      </c>
      <c r="D385">
        <v>1</v>
      </c>
      <c r="E385">
        <v>1E-3</v>
      </c>
      <c r="F385">
        <v>12.07</v>
      </c>
      <c r="G385">
        <v>5.4681967907392499</v>
      </c>
      <c r="H385">
        <f>F385-G385</f>
        <v>6.6018032092607504</v>
      </c>
    </row>
    <row r="386" spans="1:9" x14ac:dyDescent="0.3">
      <c r="A386" t="s">
        <v>18</v>
      </c>
      <c r="B386">
        <v>3</v>
      </c>
      <c r="C386">
        <v>2</v>
      </c>
      <c r="D386">
        <v>2</v>
      </c>
      <c r="E386">
        <v>1E-3</v>
      </c>
      <c r="F386">
        <v>13.577999999999999</v>
      </c>
      <c r="G386">
        <v>6.6923224013096796</v>
      </c>
      <c r="H386">
        <f t="shared" ref="H386:H394" si="27">F386-G386</f>
        <v>6.8856775986903198</v>
      </c>
    </row>
    <row r="387" spans="1:9" x14ac:dyDescent="0.3">
      <c r="A387" t="s">
        <v>18</v>
      </c>
      <c r="B387">
        <v>3</v>
      </c>
      <c r="C387">
        <v>2</v>
      </c>
      <c r="D387">
        <v>3</v>
      </c>
      <c r="E387">
        <v>1E-3</v>
      </c>
      <c r="F387">
        <v>12.603</v>
      </c>
      <c r="G387">
        <v>3.0777226679163698</v>
      </c>
      <c r="H387">
        <f t="shared" si="27"/>
        <v>9.525277332083629</v>
      </c>
    </row>
    <row r="388" spans="1:9" x14ac:dyDescent="0.3">
      <c r="A388" t="s">
        <v>18</v>
      </c>
      <c r="B388">
        <v>3</v>
      </c>
      <c r="C388">
        <v>2</v>
      </c>
      <c r="D388">
        <v>4</v>
      </c>
      <c r="E388">
        <v>1E-3</v>
      </c>
      <c r="F388">
        <v>13.223000000000001</v>
      </c>
      <c r="G388">
        <v>7.4424017485386003</v>
      </c>
      <c r="H388">
        <f t="shared" si="27"/>
        <v>5.7805982514614005</v>
      </c>
    </row>
    <row r="389" spans="1:9" x14ac:dyDescent="0.3">
      <c r="A389" t="s">
        <v>18</v>
      </c>
      <c r="B389">
        <v>3</v>
      </c>
      <c r="C389">
        <v>2</v>
      </c>
      <c r="D389">
        <v>5</v>
      </c>
      <c r="E389">
        <v>1E-3</v>
      </c>
      <c r="F389">
        <v>11.079000000000001</v>
      </c>
      <c r="H389">
        <f t="shared" si="27"/>
        <v>11.079000000000001</v>
      </c>
    </row>
    <row r="390" spans="1:9" x14ac:dyDescent="0.3">
      <c r="A390" t="s">
        <v>18</v>
      </c>
      <c r="B390">
        <v>3</v>
      </c>
      <c r="C390">
        <v>2</v>
      </c>
      <c r="D390">
        <v>6</v>
      </c>
      <c r="E390">
        <v>1E-3</v>
      </c>
      <c r="F390">
        <v>17.952000000000002</v>
      </c>
      <c r="G390">
        <v>17.952000000000002</v>
      </c>
      <c r="H390">
        <f t="shared" si="27"/>
        <v>0</v>
      </c>
    </row>
    <row r="391" spans="1:9" x14ac:dyDescent="0.3">
      <c r="A391" t="s">
        <v>18</v>
      </c>
      <c r="B391">
        <v>3</v>
      </c>
      <c r="C391">
        <v>2</v>
      </c>
      <c r="D391">
        <v>7</v>
      </c>
      <c r="E391">
        <v>1E-3</v>
      </c>
      <c r="F391">
        <v>12.78</v>
      </c>
      <c r="G391">
        <v>10.060007664354499</v>
      </c>
      <c r="H391">
        <f t="shared" si="27"/>
        <v>2.7199923356455002</v>
      </c>
    </row>
    <row r="392" spans="1:9" x14ac:dyDescent="0.3">
      <c r="A392" t="s">
        <v>18</v>
      </c>
      <c r="B392">
        <v>3</v>
      </c>
      <c r="C392">
        <v>2</v>
      </c>
      <c r="D392">
        <v>8</v>
      </c>
      <c r="E392">
        <v>1E-3</v>
      </c>
      <c r="F392">
        <v>13.739000000000001</v>
      </c>
      <c r="H392">
        <f t="shared" si="27"/>
        <v>13.739000000000001</v>
      </c>
    </row>
    <row r="393" spans="1:9" x14ac:dyDescent="0.3">
      <c r="A393" t="s">
        <v>18</v>
      </c>
      <c r="B393">
        <v>3</v>
      </c>
      <c r="C393">
        <v>2</v>
      </c>
      <c r="D393">
        <v>9</v>
      </c>
      <c r="E393">
        <v>1E-3</v>
      </c>
      <c r="F393">
        <v>11.551</v>
      </c>
      <c r="G393">
        <v>4.1665970500854996</v>
      </c>
      <c r="H393">
        <f t="shared" si="27"/>
        <v>7.3844029499145005</v>
      </c>
    </row>
    <row r="394" spans="1:9" x14ac:dyDescent="0.3">
      <c r="A394" t="s">
        <v>18</v>
      </c>
      <c r="B394">
        <v>3</v>
      </c>
      <c r="C394">
        <v>2</v>
      </c>
      <c r="D394">
        <v>10</v>
      </c>
      <c r="E394">
        <v>1E-3</v>
      </c>
      <c r="F394">
        <v>12.042</v>
      </c>
      <c r="G394">
        <v>3.98693316392953</v>
      </c>
      <c r="H394">
        <f t="shared" si="27"/>
        <v>8.0550668360704698</v>
      </c>
    </row>
    <row r="395" spans="1:9" x14ac:dyDescent="0.3">
      <c r="A395" t="s">
        <v>18</v>
      </c>
      <c r="B395">
        <v>3</v>
      </c>
      <c r="C395">
        <v>2</v>
      </c>
      <c r="D395">
        <v>11</v>
      </c>
      <c r="E395">
        <v>1E-3</v>
      </c>
      <c r="F395">
        <v>10.715999999999999</v>
      </c>
      <c r="H395">
        <f>F395-G395</f>
        <v>10.715999999999999</v>
      </c>
    </row>
    <row r="396" spans="1:9" x14ac:dyDescent="0.3">
      <c r="A396" t="s">
        <v>18</v>
      </c>
      <c r="B396">
        <v>3</v>
      </c>
      <c r="C396">
        <v>2</v>
      </c>
      <c r="F396" s="1">
        <f>AVERAGE(F385:F395)</f>
        <v>12.848454545454546</v>
      </c>
      <c r="H396" s="1">
        <f>AVERAGE(H385:H395)</f>
        <v>7.4988016830115063</v>
      </c>
      <c r="I396">
        <f>H396/F396</f>
        <v>0.58363452635355206</v>
      </c>
    </row>
    <row r="397" spans="1:9" x14ac:dyDescent="0.3">
      <c r="A397" t="s">
        <v>18</v>
      </c>
      <c r="B397">
        <v>3</v>
      </c>
      <c r="C397">
        <v>2</v>
      </c>
      <c r="D397">
        <v>1</v>
      </c>
      <c r="E397">
        <v>0.01</v>
      </c>
      <c r="F397">
        <v>13.565</v>
      </c>
      <c r="G397">
        <v>12.9766691718186</v>
      </c>
      <c r="H397">
        <f>F397-G397</f>
        <v>0.58833082818139992</v>
      </c>
    </row>
    <row r="398" spans="1:9" x14ac:dyDescent="0.3">
      <c r="A398" t="s">
        <v>18</v>
      </c>
      <c r="B398">
        <v>3</v>
      </c>
      <c r="C398">
        <v>2</v>
      </c>
      <c r="D398">
        <v>2</v>
      </c>
      <c r="E398">
        <v>0.01</v>
      </c>
      <c r="F398">
        <v>15.27</v>
      </c>
      <c r="G398">
        <v>10.874366495642301</v>
      </c>
      <c r="H398">
        <f t="shared" ref="H398:H407" si="28">F398-G398</f>
        <v>4.3956335043576988</v>
      </c>
    </row>
    <row r="399" spans="1:9" x14ac:dyDescent="0.3">
      <c r="A399" t="s">
        <v>18</v>
      </c>
      <c r="B399">
        <v>3</v>
      </c>
      <c r="C399">
        <v>2</v>
      </c>
      <c r="D399">
        <v>3</v>
      </c>
      <c r="E399">
        <v>0.01</v>
      </c>
      <c r="F399">
        <v>10.538</v>
      </c>
      <c r="G399">
        <v>5.4285345957836597</v>
      </c>
      <c r="H399">
        <f t="shared" si="28"/>
        <v>5.1094654042163405</v>
      </c>
    </row>
    <row r="400" spans="1:9" x14ac:dyDescent="0.3">
      <c r="A400" t="s">
        <v>18</v>
      </c>
      <c r="B400">
        <v>3</v>
      </c>
      <c r="C400">
        <v>2</v>
      </c>
      <c r="D400">
        <v>4</v>
      </c>
      <c r="E400">
        <v>0.01</v>
      </c>
      <c r="F400">
        <v>13.006</v>
      </c>
      <c r="G400">
        <v>6.1383941061270102</v>
      </c>
      <c r="H400">
        <f t="shared" si="28"/>
        <v>6.86760589387299</v>
      </c>
    </row>
    <row r="401" spans="1:9" x14ac:dyDescent="0.3">
      <c r="A401" t="s">
        <v>18</v>
      </c>
      <c r="B401">
        <v>3</v>
      </c>
      <c r="C401">
        <v>2</v>
      </c>
      <c r="D401">
        <v>5</v>
      </c>
      <c r="E401">
        <v>0.01</v>
      </c>
      <c r="F401">
        <v>12.127000000000001</v>
      </c>
      <c r="G401">
        <v>7.3551605478524502</v>
      </c>
      <c r="H401">
        <f t="shared" si="28"/>
        <v>4.7718394521475505</v>
      </c>
    </row>
    <row r="402" spans="1:9" x14ac:dyDescent="0.3">
      <c r="A402" t="s">
        <v>18</v>
      </c>
      <c r="B402">
        <v>3</v>
      </c>
      <c r="C402">
        <v>2</v>
      </c>
      <c r="D402">
        <v>6</v>
      </c>
      <c r="E402">
        <v>0.01</v>
      </c>
      <c r="F402">
        <v>13.183999999999999</v>
      </c>
      <c r="G402">
        <v>4.3026581517620501</v>
      </c>
      <c r="H402">
        <f t="shared" si="28"/>
        <v>8.8813418482379483</v>
      </c>
    </row>
    <row r="403" spans="1:9" x14ac:dyDescent="0.3">
      <c r="A403" t="s">
        <v>18</v>
      </c>
      <c r="B403">
        <v>3</v>
      </c>
      <c r="C403">
        <v>2</v>
      </c>
      <c r="D403">
        <v>7</v>
      </c>
      <c r="E403">
        <v>0.01</v>
      </c>
      <c r="F403">
        <v>9.3829999999999991</v>
      </c>
      <c r="G403">
        <v>9.3000000000000007</v>
      </c>
      <c r="H403">
        <f t="shared" si="28"/>
        <v>8.2999999999998408E-2</v>
      </c>
    </row>
    <row r="404" spans="1:9" x14ac:dyDescent="0.3">
      <c r="A404" t="s">
        <v>18</v>
      </c>
      <c r="B404">
        <v>3</v>
      </c>
      <c r="C404">
        <v>2</v>
      </c>
      <c r="D404">
        <v>8</v>
      </c>
      <c r="E404">
        <v>0.01</v>
      </c>
      <c r="F404">
        <v>10.596</v>
      </c>
      <c r="G404">
        <v>10.4</v>
      </c>
      <c r="H404">
        <f t="shared" si="28"/>
        <v>0.19599999999999973</v>
      </c>
    </row>
    <row r="405" spans="1:9" x14ac:dyDescent="0.3">
      <c r="A405" t="s">
        <v>18</v>
      </c>
      <c r="B405">
        <v>3</v>
      </c>
      <c r="C405">
        <v>2</v>
      </c>
      <c r="D405">
        <v>9</v>
      </c>
      <c r="E405">
        <v>0.01</v>
      </c>
      <c r="F405">
        <v>8.6660000000000004</v>
      </c>
      <c r="G405">
        <v>4.66851117953476</v>
      </c>
      <c r="H405">
        <f t="shared" si="28"/>
        <v>3.9974888204652403</v>
      </c>
    </row>
    <row r="406" spans="1:9" x14ac:dyDescent="0.3">
      <c r="A406" t="s">
        <v>18</v>
      </c>
      <c r="B406">
        <v>3</v>
      </c>
      <c r="C406">
        <v>2</v>
      </c>
      <c r="D406">
        <v>10</v>
      </c>
      <c r="E406">
        <v>0.01</v>
      </c>
      <c r="F406">
        <v>14.221</v>
      </c>
      <c r="G406">
        <v>14.221</v>
      </c>
      <c r="H406">
        <f t="shared" si="28"/>
        <v>0</v>
      </c>
    </row>
    <row r="407" spans="1:9" x14ac:dyDescent="0.3">
      <c r="A407" t="s">
        <v>18</v>
      </c>
      <c r="B407">
        <v>3</v>
      </c>
      <c r="C407">
        <v>2</v>
      </c>
      <c r="D407">
        <v>11</v>
      </c>
      <c r="E407">
        <v>0.01</v>
      </c>
      <c r="F407">
        <v>7.6639999999999997</v>
      </c>
      <c r="G407">
        <v>5.0249326626108797</v>
      </c>
      <c r="H407">
        <f t="shared" si="28"/>
        <v>2.63906733738912</v>
      </c>
    </row>
    <row r="408" spans="1:9" x14ac:dyDescent="0.3">
      <c r="A408" t="s">
        <v>18</v>
      </c>
      <c r="B408">
        <v>3</v>
      </c>
      <c r="C408">
        <v>2</v>
      </c>
      <c r="F408" s="1">
        <f>AVERAGE(F397:F407)</f>
        <v>11.656363636363636</v>
      </c>
      <c r="H408" s="1">
        <f>AVERAGE(H397:H407)</f>
        <v>3.4117975535334808</v>
      </c>
      <c r="I408">
        <f>H408/F408</f>
        <v>0.29269827709302987</v>
      </c>
    </row>
    <row r="409" spans="1:9" x14ac:dyDescent="0.3">
      <c r="A409" t="s">
        <v>18</v>
      </c>
      <c r="B409">
        <v>3</v>
      </c>
      <c r="C409">
        <v>2</v>
      </c>
      <c r="D409">
        <v>1</v>
      </c>
      <c r="E409">
        <v>0.1</v>
      </c>
      <c r="F409">
        <v>13.821</v>
      </c>
      <c r="G409">
        <v>13</v>
      </c>
      <c r="H409">
        <f>F409-G409</f>
        <v>0.82099999999999973</v>
      </c>
    </row>
    <row r="410" spans="1:9" x14ac:dyDescent="0.3">
      <c r="A410" t="s">
        <v>18</v>
      </c>
      <c r="B410">
        <v>3</v>
      </c>
      <c r="C410">
        <v>2</v>
      </c>
      <c r="D410">
        <v>2</v>
      </c>
      <c r="E410">
        <v>0.1</v>
      </c>
      <c r="F410">
        <v>11.471</v>
      </c>
      <c r="G410">
        <v>11.0460206091202</v>
      </c>
      <c r="H410">
        <f t="shared" ref="H410:H419" si="29">F410-G410</f>
        <v>0.42497939087980008</v>
      </c>
    </row>
    <row r="411" spans="1:9" x14ac:dyDescent="0.3">
      <c r="A411" t="s">
        <v>18</v>
      </c>
      <c r="B411">
        <v>3</v>
      </c>
      <c r="C411">
        <v>2</v>
      </c>
      <c r="D411">
        <v>3</v>
      </c>
      <c r="E411">
        <v>0.1</v>
      </c>
      <c r="F411">
        <v>14.57</v>
      </c>
      <c r="G411">
        <v>13.6</v>
      </c>
      <c r="H411">
        <f t="shared" si="29"/>
        <v>0.97000000000000064</v>
      </c>
    </row>
    <row r="412" spans="1:9" x14ac:dyDescent="0.3">
      <c r="A412" t="s">
        <v>18</v>
      </c>
      <c r="B412">
        <v>3</v>
      </c>
      <c r="C412">
        <v>2</v>
      </c>
      <c r="D412">
        <v>4</v>
      </c>
      <c r="E412">
        <v>0.1</v>
      </c>
      <c r="F412">
        <v>12.047000000000001</v>
      </c>
      <c r="G412">
        <v>11.0128649090896</v>
      </c>
      <c r="H412">
        <f t="shared" si="29"/>
        <v>1.0341350909104001</v>
      </c>
    </row>
    <row r="413" spans="1:9" x14ac:dyDescent="0.3">
      <c r="A413" t="s">
        <v>18</v>
      </c>
      <c r="B413">
        <v>3</v>
      </c>
      <c r="C413">
        <v>2</v>
      </c>
      <c r="D413">
        <v>5</v>
      </c>
      <c r="E413">
        <v>0.1</v>
      </c>
      <c r="F413">
        <v>16.568000000000001</v>
      </c>
      <c r="G413">
        <v>16.406870960638201</v>
      </c>
      <c r="H413">
        <f t="shared" si="29"/>
        <v>0.1611290393617999</v>
      </c>
    </row>
    <row r="414" spans="1:9" x14ac:dyDescent="0.3">
      <c r="A414" t="s">
        <v>18</v>
      </c>
      <c r="B414">
        <v>3</v>
      </c>
      <c r="C414">
        <v>2</v>
      </c>
      <c r="D414">
        <v>6</v>
      </c>
      <c r="E414">
        <v>0.1</v>
      </c>
      <c r="F414">
        <v>15.973000000000001</v>
      </c>
      <c r="G414">
        <v>15.7</v>
      </c>
      <c r="H414">
        <f t="shared" si="29"/>
        <v>0.27300000000000146</v>
      </c>
    </row>
    <row r="415" spans="1:9" x14ac:dyDescent="0.3">
      <c r="A415" t="s">
        <v>18</v>
      </c>
      <c r="B415">
        <v>3</v>
      </c>
      <c r="C415">
        <v>2</v>
      </c>
      <c r="D415">
        <v>7</v>
      </c>
      <c r="E415">
        <v>0.1</v>
      </c>
      <c r="F415">
        <v>12.73</v>
      </c>
      <c r="G415">
        <v>11.7</v>
      </c>
      <c r="H415">
        <f t="shared" si="29"/>
        <v>1.0300000000000011</v>
      </c>
    </row>
    <row r="416" spans="1:9" x14ac:dyDescent="0.3">
      <c r="A416" t="s">
        <v>18</v>
      </c>
      <c r="B416">
        <v>3</v>
      </c>
      <c r="C416">
        <v>2</v>
      </c>
      <c r="D416">
        <v>8</v>
      </c>
      <c r="E416">
        <v>0.1</v>
      </c>
      <c r="F416">
        <v>10.648</v>
      </c>
      <c r="G416">
        <v>10.6417712025591</v>
      </c>
      <c r="H416">
        <f t="shared" si="29"/>
        <v>6.2287974408992142E-3</v>
      </c>
    </row>
    <row r="417" spans="1:9" x14ac:dyDescent="0.3">
      <c r="A417" t="s">
        <v>18</v>
      </c>
      <c r="B417">
        <v>3</v>
      </c>
      <c r="C417">
        <v>2</v>
      </c>
      <c r="D417">
        <v>9</v>
      </c>
      <c r="E417">
        <v>0.1</v>
      </c>
      <c r="F417">
        <v>14.625</v>
      </c>
      <c r="G417">
        <v>14.6</v>
      </c>
      <c r="H417">
        <f t="shared" si="29"/>
        <v>2.5000000000000355E-2</v>
      </c>
    </row>
    <row r="418" spans="1:9" x14ac:dyDescent="0.3">
      <c r="A418" t="s">
        <v>18</v>
      </c>
      <c r="B418">
        <v>3</v>
      </c>
      <c r="C418">
        <v>2</v>
      </c>
      <c r="D418">
        <v>10</v>
      </c>
      <c r="E418">
        <v>0.1</v>
      </c>
      <c r="F418">
        <v>15.032999999999999</v>
      </c>
      <c r="G418">
        <v>14.7689585803546</v>
      </c>
      <c r="H418">
        <f t="shared" si="29"/>
        <v>0.26404141964539996</v>
      </c>
    </row>
    <row r="419" spans="1:9" x14ac:dyDescent="0.3">
      <c r="A419" t="s">
        <v>18</v>
      </c>
      <c r="B419">
        <v>3</v>
      </c>
      <c r="C419">
        <v>2</v>
      </c>
      <c r="D419">
        <v>11</v>
      </c>
      <c r="E419">
        <v>0.1</v>
      </c>
      <c r="F419">
        <v>10.727</v>
      </c>
      <c r="G419">
        <v>10.5</v>
      </c>
      <c r="H419">
        <f t="shared" si="29"/>
        <v>0.22700000000000031</v>
      </c>
    </row>
    <row r="420" spans="1:9" x14ac:dyDescent="0.3">
      <c r="A420" t="s">
        <v>18</v>
      </c>
      <c r="B420">
        <v>3</v>
      </c>
      <c r="C420">
        <v>2</v>
      </c>
      <c r="F420" s="1">
        <f>AVERAGE(F409:F419)</f>
        <v>13.473909090909091</v>
      </c>
      <c r="H420" s="1">
        <f>AVERAGE(H409:H419)</f>
        <v>0.47604670347620937</v>
      </c>
      <c r="I420">
        <f>H420/F420</f>
        <v>3.5331001587163763E-2</v>
      </c>
    </row>
    <row r="421" spans="1:9" x14ac:dyDescent="0.3">
      <c r="A421" t="s">
        <v>18</v>
      </c>
      <c r="B421">
        <v>3</v>
      </c>
      <c r="C421">
        <v>2</v>
      </c>
      <c r="D421">
        <v>1</v>
      </c>
      <c r="E421">
        <v>1</v>
      </c>
      <c r="F421">
        <v>11.238</v>
      </c>
      <c r="G421">
        <v>10.408198194879899</v>
      </c>
      <c r="H421">
        <f>F421-G421</f>
        <v>0.82980180512010016</v>
      </c>
    </row>
    <row r="422" spans="1:9" x14ac:dyDescent="0.3">
      <c r="A422" t="s">
        <v>18</v>
      </c>
      <c r="B422">
        <v>3</v>
      </c>
      <c r="C422">
        <v>2</v>
      </c>
      <c r="D422">
        <v>2</v>
      </c>
      <c r="E422">
        <v>1</v>
      </c>
      <c r="F422">
        <v>12.532</v>
      </c>
      <c r="G422">
        <v>12.532</v>
      </c>
      <c r="H422">
        <f t="shared" ref="H422:H431" si="30">F422-G422</f>
        <v>0</v>
      </c>
    </row>
    <row r="423" spans="1:9" x14ac:dyDescent="0.3">
      <c r="A423" t="s">
        <v>18</v>
      </c>
      <c r="B423">
        <v>3</v>
      </c>
      <c r="C423">
        <v>2</v>
      </c>
      <c r="D423">
        <v>3</v>
      </c>
      <c r="E423">
        <v>1</v>
      </c>
      <c r="F423">
        <v>9.58</v>
      </c>
      <c r="G423">
        <v>9.5</v>
      </c>
      <c r="H423">
        <f t="shared" si="30"/>
        <v>8.0000000000000071E-2</v>
      </c>
    </row>
    <row r="424" spans="1:9" x14ac:dyDescent="0.3">
      <c r="A424" t="s">
        <v>18</v>
      </c>
      <c r="B424">
        <v>3</v>
      </c>
      <c r="C424">
        <v>2</v>
      </c>
      <c r="D424">
        <v>4</v>
      </c>
      <c r="E424">
        <v>1</v>
      </c>
      <c r="F424">
        <v>13.138</v>
      </c>
      <c r="G424">
        <v>13</v>
      </c>
      <c r="H424">
        <f t="shared" si="30"/>
        <v>0.1379999999999999</v>
      </c>
    </row>
    <row r="425" spans="1:9" x14ac:dyDescent="0.3">
      <c r="A425" t="s">
        <v>18</v>
      </c>
      <c r="B425">
        <v>3</v>
      </c>
      <c r="C425">
        <v>2</v>
      </c>
      <c r="D425">
        <v>5</v>
      </c>
      <c r="E425">
        <v>1</v>
      </c>
      <c r="F425">
        <v>11.593999999999999</v>
      </c>
      <c r="G425">
        <v>11.19</v>
      </c>
      <c r="H425">
        <f t="shared" si="30"/>
        <v>0.40399999999999991</v>
      </c>
    </row>
    <row r="426" spans="1:9" x14ac:dyDescent="0.3">
      <c r="A426" t="s">
        <v>18</v>
      </c>
      <c r="B426">
        <v>3</v>
      </c>
      <c r="C426">
        <v>2</v>
      </c>
      <c r="D426">
        <v>6</v>
      </c>
      <c r="E426">
        <v>1</v>
      </c>
      <c r="F426">
        <v>11.656000000000001</v>
      </c>
      <c r="G426">
        <v>11.604055054829001</v>
      </c>
      <c r="H426">
        <f t="shared" si="30"/>
        <v>5.1944945170999901E-2</v>
      </c>
    </row>
    <row r="427" spans="1:9" x14ac:dyDescent="0.3">
      <c r="A427" t="s">
        <v>18</v>
      </c>
      <c r="B427">
        <v>3</v>
      </c>
      <c r="C427">
        <v>2</v>
      </c>
      <c r="D427">
        <v>7</v>
      </c>
      <c r="E427">
        <v>1</v>
      </c>
      <c r="F427">
        <v>13.602</v>
      </c>
      <c r="G427">
        <v>13.5</v>
      </c>
      <c r="H427">
        <f t="shared" si="30"/>
        <v>0.10200000000000031</v>
      </c>
    </row>
    <row r="428" spans="1:9" x14ac:dyDescent="0.3">
      <c r="A428" t="s">
        <v>18</v>
      </c>
      <c r="B428">
        <v>3</v>
      </c>
      <c r="C428">
        <v>2</v>
      </c>
      <c r="D428">
        <v>8</v>
      </c>
      <c r="E428">
        <v>1</v>
      </c>
      <c r="F428">
        <v>15.06</v>
      </c>
      <c r="G428">
        <v>14.95</v>
      </c>
      <c r="H428">
        <f t="shared" si="30"/>
        <v>0.11000000000000121</v>
      </c>
    </row>
    <row r="429" spans="1:9" x14ac:dyDescent="0.3">
      <c r="A429" t="s">
        <v>18</v>
      </c>
      <c r="B429">
        <v>3</v>
      </c>
      <c r="C429">
        <v>2</v>
      </c>
      <c r="D429">
        <v>9</v>
      </c>
      <c r="E429">
        <v>1</v>
      </c>
      <c r="F429">
        <v>12.788</v>
      </c>
      <c r="G429">
        <v>11.95</v>
      </c>
      <c r="H429">
        <f t="shared" si="30"/>
        <v>0.83800000000000097</v>
      </c>
    </row>
    <row r="430" spans="1:9" x14ac:dyDescent="0.3">
      <c r="A430" t="s">
        <v>18</v>
      </c>
      <c r="B430">
        <v>3</v>
      </c>
      <c r="C430">
        <v>2</v>
      </c>
      <c r="D430">
        <v>10</v>
      </c>
      <c r="E430">
        <v>1</v>
      </c>
      <c r="F430">
        <v>14.891999999999999</v>
      </c>
      <c r="G430">
        <v>14.7477628783491</v>
      </c>
      <c r="H430">
        <f t="shared" si="30"/>
        <v>0.14423712165089952</v>
      </c>
    </row>
    <row r="431" spans="1:9" x14ac:dyDescent="0.3">
      <c r="A431" t="s">
        <v>18</v>
      </c>
      <c r="B431">
        <v>3</v>
      </c>
      <c r="C431">
        <v>2</v>
      </c>
      <c r="D431">
        <v>11</v>
      </c>
      <c r="E431">
        <v>1</v>
      </c>
      <c r="F431">
        <v>13.303000000000001</v>
      </c>
      <c r="G431">
        <v>13.17</v>
      </c>
      <c r="H431">
        <f t="shared" si="30"/>
        <v>0.1330000000000009</v>
      </c>
    </row>
    <row r="432" spans="1:9" x14ac:dyDescent="0.3">
      <c r="A432" t="s">
        <v>18</v>
      </c>
      <c r="B432">
        <v>3</v>
      </c>
      <c r="C432">
        <v>2</v>
      </c>
      <c r="F432" s="1">
        <f>AVERAGE(F421:F431)</f>
        <v>12.67118181818182</v>
      </c>
      <c r="H432" s="1">
        <f>AVERAGE(H421:H431)</f>
        <v>0.25736217017654572</v>
      </c>
      <c r="I432">
        <f>H432/F432</f>
        <v>2.0310826083109149E-2</v>
      </c>
    </row>
    <row r="433" spans="1:9" x14ac:dyDescent="0.3">
      <c r="A433" t="s">
        <v>18</v>
      </c>
      <c r="B433">
        <v>3</v>
      </c>
      <c r="C433">
        <v>3</v>
      </c>
      <c r="D433">
        <v>1</v>
      </c>
      <c r="E433">
        <v>0</v>
      </c>
      <c r="F433">
        <v>14.2281928515246</v>
      </c>
      <c r="H433">
        <f>F433-G433</f>
        <v>14.2281928515246</v>
      </c>
    </row>
    <row r="434" spans="1:9" x14ac:dyDescent="0.3">
      <c r="A434" t="s">
        <v>18</v>
      </c>
      <c r="B434">
        <v>3</v>
      </c>
      <c r="C434">
        <v>3</v>
      </c>
      <c r="D434">
        <v>2</v>
      </c>
      <c r="E434">
        <v>0</v>
      </c>
      <c r="F434">
        <v>11.707250116907</v>
      </c>
      <c r="H434">
        <f t="shared" ref="H434:H443" si="31">F434-G434</f>
        <v>11.707250116907</v>
      </c>
    </row>
    <row r="435" spans="1:9" x14ac:dyDescent="0.3">
      <c r="A435" t="s">
        <v>18</v>
      </c>
      <c r="B435">
        <v>3</v>
      </c>
      <c r="C435">
        <v>3</v>
      </c>
      <c r="D435">
        <v>3</v>
      </c>
      <c r="E435">
        <v>0</v>
      </c>
      <c r="F435">
        <v>10.3193274645004</v>
      </c>
      <c r="H435">
        <f t="shared" si="31"/>
        <v>10.3193274645004</v>
      </c>
    </row>
    <row r="436" spans="1:9" x14ac:dyDescent="0.3">
      <c r="A436" t="s">
        <v>18</v>
      </c>
      <c r="B436">
        <v>3</v>
      </c>
      <c r="C436">
        <v>3</v>
      </c>
      <c r="D436">
        <v>4</v>
      </c>
      <c r="E436">
        <v>0</v>
      </c>
      <c r="F436">
        <v>12.2231257169042</v>
      </c>
      <c r="H436">
        <f t="shared" si="31"/>
        <v>12.2231257169042</v>
      </c>
    </row>
    <row r="437" spans="1:9" x14ac:dyDescent="0.3">
      <c r="A437" t="s">
        <v>18</v>
      </c>
      <c r="B437">
        <v>3</v>
      </c>
      <c r="C437">
        <v>3</v>
      </c>
      <c r="D437">
        <v>5</v>
      </c>
      <c r="E437">
        <v>0</v>
      </c>
      <c r="F437">
        <v>14.3339974454372</v>
      </c>
      <c r="H437">
        <f t="shared" si="31"/>
        <v>14.3339974454372</v>
      </c>
    </row>
    <row r="438" spans="1:9" x14ac:dyDescent="0.3">
      <c r="A438" t="s">
        <v>18</v>
      </c>
      <c r="B438">
        <v>3</v>
      </c>
      <c r="C438">
        <v>3</v>
      </c>
      <c r="D438">
        <v>6</v>
      </c>
      <c r="E438">
        <v>0</v>
      </c>
      <c r="F438">
        <v>15.0468431000292</v>
      </c>
      <c r="G438">
        <v>5.2419122051023601</v>
      </c>
      <c r="H438">
        <f t="shared" si="31"/>
        <v>9.8049308949268408</v>
      </c>
    </row>
    <row r="439" spans="1:9" x14ac:dyDescent="0.3">
      <c r="A439" t="s">
        <v>18</v>
      </c>
      <c r="B439">
        <v>3</v>
      </c>
      <c r="C439">
        <v>3</v>
      </c>
      <c r="D439">
        <v>7</v>
      </c>
      <c r="E439">
        <v>0</v>
      </c>
      <c r="F439">
        <v>12.1541632634852</v>
      </c>
      <c r="H439">
        <f t="shared" si="31"/>
        <v>12.1541632634852</v>
      </c>
    </row>
    <row r="440" spans="1:9" x14ac:dyDescent="0.3">
      <c r="A440" t="s">
        <v>18</v>
      </c>
      <c r="B440">
        <v>3</v>
      </c>
      <c r="C440">
        <v>3</v>
      </c>
      <c r="D440">
        <v>8</v>
      </c>
      <c r="E440">
        <v>0</v>
      </c>
      <c r="F440">
        <v>11.6333184306735</v>
      </c>
      <c r="H440">
        <f t="shared" si="31"/>
        <v>11.6333184306735</v>
      </c>
    </row>
    <row r="441" spans="1:9" x14ac:dyDescent="0.3">
      <c r="A441" t="s">
        <v>18</v>
      </c>
      <c r="B441">
        <v>3</v>
      </c>
      <c r="C441">
        <v>3</v>
      </c>
      <c r="D441">
        <v>9</v>
      </c>
      <c r="E441">
        <v>0</v>
      </c>
      <c r="F441">
        <v>10.0076851498071</v>
      </c>
      <c r="H441">
        <f t="shared" si="31"/>
        <v>10.0076851498071</v>
      </c>
    </row>
    <row r="442" spans="1:9" x14ac:dyDescent="0.3">
      <c r="A442" t="s">
        <v>18</v>
      </c>
      <c r="B442">
        <v>3</v>
      </c>
      <c r="C442">
        <v>3</v>
      </c>
      <c r="D442">
        <v>10</v>
      </c>
      <c r="E442">
        <v>0</v>
      </c>
      <c r="F442">
        <v>13.439647090288201</v>
      </c>
      <c r="H442">
        <f t="shared" si="31"/>
        <v>13.439647090288201</v>
      </c>
    </row>
    <row r="443" spans="1:9" x14ac:dyDescent="0.3">
      <c r="A443" t="s">
        <v>18</v>
      </c>
      <c r="B443">
        <v>3</v>
      </c>
      <c r="C443">
        <v>3</v>
      </c>
      <c r="D443">
        <v>11</v>
      </c>
      <c r="E443">
        <v>0</v>
      </c>
      <c r="F443">
        <v>13.9809185140872</v>
      </c>
      <c r="H443">
        <f t="shared" si="31"/>
        <v>13.9809185140872</v>
      </c>
    </row>
    <row r="444" spans="1:9" x14ac:dyDescent="0.3">
      <c r="A444" t="s">
        <v>18</v>
      </c>
      <c r="B444">
        <v>3</v>
      </c>
      <c r="C444">
        <v>3</v>
      </c>
      <c r="F444" s="1">
        <f>AVERAGE(F433:F443)</f>
        <v>12.643133558513075</v>
      </c>
      <c r="H444" s="1">
        <f>AVERAGE(H433:H443)</f>
        <v>12.166596085321949</v>
      </c>
      <c r="I444">
        <f>H444/F444</f>
        <v>0.9623085945437746</v>
      </c>
    </row>
    <row r="445" spans="1:9" x14ac:dyDescent="0.3">
      <c r="A445" t="s">
        <v>18</v>
      </c>
      <c r="B445">
        <v>3</v>
      </c>
      <c r="C445">
        <v>3</v>
      </c>
      <c r="D445">
        <v>1</v>
      </c>
      <c r="E445">
        <v>1E-3</v>
      </c>
      <c r="F445">
        <v>9.3386133077874103</v>
      </c>
      <c r="H445">
        <f>F445-G445</f>
        <v>9.3386133077874103</v>
      </c>
    </row>
    <row r="446" spans="1:9" x14ac:dyDescent="0.3">
      <c r="A446" t="s">
        <v>18</v>
      </c>
      <c r="B446">
        <v>3</v>
      </c>
      <c r="C446">
        <v>3</v>
      </c>
      <c r="D446">
        <v>2</v>
      </c>
      <c r="E446">
        <v>1E-3</v>
      </c>
      <c r="F446">
        <v>13.9561968739759</v>
      </c>
      <c r="H446">
        <f t="shared" ref="H446:H455" si="32">F446-G446</f>
        <v>13.9561968739759</v>
      </c>
    </row>
    <row r="447" spans="1:9" x14ac:dyDescent="0.3">
      <c r="A447" t="s">
        <v>18</v>
      </c>
      <c r="B447">
        <v>3</v>
      </c>
      <c r="C447">
        <v>3</v>
      </c>
      <c r="D447">
        <v>3</v>
      </c>
      <c r="E447">
        <v>1E-3</v>
      </c>
      <c r="F447">
        <v>12.338103360828701</v>
      </c>
      <c r="H447">
        <f t="shared" si="32"/>
        <v>12.338103360828701</v>
      </c>
    </row>
    <row r="448" spans="1:9" x14ac:dyDescent="0.3">
      <c r="A448" t="s">
        <v>18</v>
      </c>
      <c r="B448">
        <v>3</v>
      </c>
      <c r="C448">
        <v>3</v>
      </c>
      <c r="D448">
        <v>4</v>
      </c>
      <c r="E448">
        <v>1E-3</v>
      </c>
      <c r="F448">
        <v>13.917692220513301</v>
      </c>
      <c r="H448">
        <f t="shared" si="32"/>
        <v>13.917692220513301</v>
      </c>
    </row>
    <row r="449" spans="1:9" x14ac:dyDescent="0.3">
      <c r="A449" t="s">
        <v>18</v>
      </c>
      <c r="B449">
        <v>3</v>
      </c>
      <c r="C449">
        <v>3</v>
      </c>
      <c r="D449">
        <v>5</v>
      </c>
      <c r="E449">
        <v>1E-3</v>
      </c>
      <c r="F449">
        <v>13.5615946648077</v>
      </c>
      <c r="H449">
        <f t="shared" si="32"/>
        <v>13.5615946648077</v>
      </c>
    </row>
    <row r="450" spans="1:9" x14ac:dyDescent="0.3">
      <c r="A450" t="s">
        <v>18</v>
      </c>
      <c r="B450">
        <v>3</v>
      </c>
      <c r="C450">
        <v>3</v>
      </c>
      <c r="D450">
        <v>6</v>
      </c>
      <c r="E450">
        <v>1E-3</v>
      </c>
      <c r="F450">
        <v>11.654134271076099</v>
      </c>
      <c r="H450">
        <f t="shared" si="32"/>
        <v>11.654134271076099</v>
      </c>
    </row>
    <row r="451" spans="1:9" x14ac:dyDescent="0.3">
      <c r="A451" t="s">
        <v>18</v>
      </c>
      <c r="B451">
        <v>3</v>
      </c>
      <c r="C451">
        <v>3</v>
      </c>
      <c r="D451">
        <v>7</v>
      </c>
      <c r="E451">
        <v>1E-3</v>
      </c>
      <c r="F451">
        <v>15.5274018343849</v>
      </c>
      <c r="H451">
        <f t="shared" si="32"/>
        <v>15.5274018343849</v>
      </c>
    </row>
    <row r="452" spans="1:9" x14ac:dyDescent="0.3">
      <c r="A452" t="s">
        <v>18</v>
      </c>
      <c r="B452">
        <v>3</v>
      </c>
      <c r="C452">
        <v>3</v>
      </c>
      <c r="D452">
        <v>8</v>
      </c>
      <c r="E452">
        <v>1E-3</v>
      </c>
      <c r="F452">
        <v>11.7151306106558</v>
      </c>
      <c r="H452">
        <f t="shared" si="32"/>
        <v>11.7151306106558</v>
      </c>
    </row>
    <row r="453" spans="1:9" x14ac:dyDescent="0.3">
      <c r="A453" t="s">
        <v>18</v>
      </c>
      <c r="B453">
        <v>3</v>
      </c>
      <c r="C453">
        <v>3</v>
      </c>
      <c r="D453">
        <v>9</v>
      </c>
      <c r="E453">
        <v>1E-3</v>
      </c>
      <c r="F453">
        <v>14.6907116304782</v>
      </c>
      <c r="H453">
        <f t="shared" si="32"/>
        <v>14.6907116304782</v>
      </c>
    </row>
    <row r="454" spans="1:9" x14ac:dyDescent="0.3">
      <c r="A454" t="s">
        <v>18</v>
      </c>
      <c r="B454">
        <v>3</v>
      </c>
      <c r="C454">
        <v>3</v>
      </c>
      <c r="D454">
        <v>10</v>
      </c>
      <c r="E454">
        <v>1E-3</v>
      </c>
      <c r="F454">
        <v>11.9939636229974</v>
      </c>
      <c r="G454">
        <v>1.8825694340830128</v>
      </c>
      <c r="H454">
        <f t="shared" si="32"/>
        <v>10.111394188914387</v>
      </c>
    </row>
    <row r="455" spans="1:9" x14ac:dyDescent="0.3">
      <c r="A455" t="s">
        <v>18</v>
      </c>
      <c r="B455">
        <v>3</v>
      </c>
      <c r="C455">
        <v>3</v>
      </c>
      <c r="D455">
        <v>11</v>
      </c>
      <c r="E455">
        <v>1E-3</v>
      </c>
      <c r="F455">
        <v>16.200749368368999</v>
      </c>
      <c r="H455">
        <f t="shared" si="32"/>
        <v>16.200749368368999</v>
      </c>
    </row>
    <row r="456" spans="1:9" x14ac:dyDescent="0.3">
      <c r="A456" t="s">
        <v>18</v>
      </c>
      <c r="B456">
        <v>3</v>
      </c>
      <c r="C456">
        <v>3</v>
      </c>
      <c r="F456" s="1">
        <f>AVERAGE(F445:F455)</f>
        <v>13.172208342352222</v>
      </c>
      <c r="H456" s="1">
        <f>AVERAGE(H445:H455)</f>
        <v>13.001065666526493</v>
      </c>
      <c r="I456">
        <f>H456/F456</f>
        <v>0.98700729054858183</v>
      </c>
    </row>
    <row r="457" spans="1:9" x14ac:dyDescent="0.3">
      <c r="A457" t="s">
        <v>18</v>
      </c>
      <c r="B457">
        <v>3</v>
      </c>
      <c r="C457">
        <v>3</v>
      </c>
      <c r="D457">
        <v>1</v>
      </c>
      <c r="E457">
        <v>0.01</v>
      </c>
      <c r="F457">
        <v>11.837787675949301</v>
      </c>
      <c r="H457">
        <f>F457-G457</f>
        <v>11.837787675949301</v>
      </c>
    </row>
    <row r="458" spans="1:9" x14ac:dyDescent="0.3">
      <c r="A458" t="s">
        <v>18</v>
      </c>
      <c r="B458">
        <v>3</v>
      </c>
      <c r="C458">
        <v>3</v>
      </c>
      <c r="D458">
        <v>2</v>
      </c>
      <c r="E458">
        <v>0.01</v>
      </c>
      <c r="F458">
        <v>14.545782385589</v>
      </c>
      <c r="G458">
        <v>11.497829519643499</v>
      </c>
      <c r="H458">
        <f t="shared" ref="H458:H466" si="33">F458-G458</f>
        <v>3.0479528659455006</v>
      </c>
    </row>
    <row r="459" spans="1:9" x14ac:dyDescent="0.3">
      <c r="A459" t="s">
        <v>18</v>
      </c>
      <c r="B459">
        <v>3</v>
      </c>
      <c r="C459">
        <v>3</v>
      </c>
      <c r="D459">
        <v>3</v>
      </c>
      <c r="E459">
        <v>0.01</v>
      </c>
      <c r="F459">
        <v>9.7867065628042802</v>
      </c>
      <c r="H459">
        <f t="shared" si="33"/>
        <v>9.7867065628042802</v>
      </c>
    </row>
    <row r="460" spans="1:9" x14ac:dyDescent="0.3">
      <c r="A460" t="s">
        <v>18</v>
      </c>
      <c r="B460">
        <v>3</v>
      </c>
      <c r="C460">
        <v>3</v>
      </c>
      <c r="D460">
        <v>4</v>
      </c>
      <c r="E460">
        <v>0.01</v>
      </c>
      <c r="F460">
        <v>15.5581496167478</v>
      </c>
      <c r="G460">
        <v>3.7908002319458483</v>
      </c>
      <c r="H460">
        <f t="shared" si="33"/>
        <v>11.767349384801951</v>
      </c>
    </row>
    <row r="461" spans="1:9" x14ac:dyDescent="0.3">
      <c r="A461" t="s">
        <v>18</v>
      </c>
      <c r="B461">
        <v>3</v>
      </c>
      <c r="C461">
        <v>3</v>
      </c>
      <c r="D461">
        <v>5</v>
      </c>
      <c r="E461">
        <v>0.01</v>
      </c>
      <c r="F461">
        <v>15.6925601527547</v>
      </c>
      <c r="G461">
        <v>1.5</v>
      </c>
      <c r="H461">
        <f t="shared" si="33"/>
        <v>14.1925601527547</v>
      </c>
    </row>
    <row r="462" spans="1:9" x14ac:dyDescent="0.3">
      <c r="A462" t="s">
        <v>18</v>
      </c>
      <c r="B462">
        <v>3</v>
      </c>
      <c r="C462">
        <v>3</v>
      </c>
      <c r="D462">
        <v>6</v>
      </c>
      <c r="E462">
        <v>0.01</v>
      </c>
      <c r="F462">
        <v>16.1664020903896</v>
      </c>
      <c r="H462">
        <f t="shared" si="33"/>
        <v>16.1664020903896</v>
      </c>
    </row>
    <row r="463" spans="1:9" x14ac:dyDescent="0.3">
      <c r="A463" t="s">
        <v>18</v>
      </c>
      <c r="B463">
        <v>3</v>
      </c>
      <c r="C463">
        <v>3</v>
      </c>
      <c r="D463">
        <v>7</v>
      </c>
      <c r="E463">
        <v>0.01</v>
      </c>
      <c r="F463">
        <v>16.3305467596903</v>
      </c>
      <c r="G463">
        <v>7.7592591199840504</v>
      </c>
      <c r="H463">
        <f t="shared" si="33"/>
        <v>8.5712876397062487</v>
      </c>
    </row>
    <row r="464" spans="1:9" x14ac:dyDescent="0.3">
      <c r="A464" t="s">
        <v>18</v>
      </c>
      <c r="B464">
        <v>3</v>
      </c>
      <c r="C464">
        <v>3</v>
      </c>
      <c r="D464">
        <v>8</v>
      </c>
      <c r="E464">
        <v>0.01</v>
      </c>
      <c r="F464">
        <v>17.483079696355698</v>
      </c>
      <c r="G464">
        <v>7.32009159872569</v>
      </c>
      <c r="H464">
        <f t="shared" si="33"/>
        <v>10.162988097630009</v>
      </c>
    </row>
    <row r="465" spans="1:9" x14ac:dyDescent="0.3">
      <c r="A465" t="s">
        <v>18</v>
      </c>
      <c r="B465">
        <v>3</v>
      </c>
      <c r="C465">
        <v>3</v>
      </c>
      <c r="D465">
        <v>9</v>
      </c>
      <c r="E465">
        <v>0.01</v>
      </c>
      <c r="F465">
        <v>11.665640052143999</v>
      </c>
      <c r="G465">
        <v>6.9184251456913</v>
      </c>
      <c r="H465">
        <f t="shared" si="33"/>
        <v>4.7472149064526992</v>
      </c>
    </row>
    <row r="466" spans="1:9" x14ac:dyDescent="0.3">
      <c r="A466" t="s">
        <v>18</v>
      </c>
      <c r="B466">
        <v>3</v>
      </c>
      <c r="C466">
        <v>3</v>
      </c>
      <c r="D466">
        <v>10</v>
      </c>
      <c r="E466">
        <v>0.01</v>
      </c>
      <c r="F466">
        <v>9.98060253088547</v>
      </c>
      <c r="H466">
        <f t="shared" si="33"/>
        <v>9.98060253088547</v>
      </c>
    </row>
    <row r="467" spans="1:9" x14ac:dyDescent="0.3">
      <c r="A467" t="s">
        <v>18</v>
      </c>
      <c r="B467">
        <v>3</v>
      </c>
      <c r="C467">
        <v>3</v>
      </c>
      <c r="F467" s="1">
        <f>AVERAGE(F457:F466)</f>
        <v>13.904725752331014</v>
      </c>
      <c r="H467" s="1">
        <f>AVERAGE(H457:H466)</f>
        <v>10.026085190731976</v>
      </c>
      <c r="I467">
        <f>H467/F467</f>
        <v>0.72105594668425477</v>
      </c>
    </row>
    <row r="468" spans="1:9" x14ac:dyDescent="0.3">
      <c r="A468" t="s">
        <v>18</v>
      </c>
      <c r="B468">
        <v>3</v>
      </c>
      <c r="C468">
        <v>3</v>
      </c>
      <c r="D468">
        <v>1</v>
      </c>
      <c r="E468">
        <v>0.1</v>
      </c>
      <c r="F468">
        <v>16.0538007184165</v>
      </c>
      <c r="G468">
        <v>11.269509228977499</v>
      </c>
      <c r="H468">
        <f>F468-G468</f>
        <v>4.784291489439001</v>
      </c>
    </row>
    <row r="469" spans="1:9" x14ac:dyDescent="0.3">
      <c r="A469" t="s">
        <v>18</v>
      </c>
      <c r="B469">
        <v>3</v>
      </c>
      <c r="C469">
        <v>3</v>
      </c>
      <c r="D469">
        <v>2</v>
      </c>
      <c r="E469">
        <v>0.1</v>
      </c>
      <c r="F469">
        <v>11.508701945246401</v>
      </c>
      <c r="G469">
        <v>9.7947075962027395</v>
      </c>
      <c r="H469">
        <f t="shared" ref="H469:H478" si="34">F469-G469</f>
        <v>1.7139943490436611</v>
      </c>
    </row>
    <row r="470" spans="1:9" x14ac:dyDescent="0.3">
      <c r="A470" t="s">
        <v>18</v>
      </c>
      <c r="B470">
        <v>3</v>
      </c>
      <c r="C470">
        <v>3</v>
      </c>
      <c r="D470">
        <v>3</v>
      </c>
      <c r="E470">
        <v>0.1</v>
      </c>
      <c r="F470">
        <v>12.8830382170581</v>
      </c>
      <c r="G470">
        <v>8.3021030695237492</v>
      </c>
      <c r="H470">
        <f t="shared" si="34"/>
        <v>4.5809351475343512</v>
      </c>
    </row>
    <row r="471" spans="1:9" x14ac:dyDescent="0.3">
      <c r="A471" t="s">
        <v>18</v>
      </c>
      <c r="B471">
        <v>3</v>
      </c>
      <c r="C471">
        <v>3</v>
      </c>
      <c r="D471">
        <v>4</v>
      </c>
      <c r="E471">
        <v>0.1</v>
      </c>
      <c r="F471">
        <v>10.7192089711017</v>
      </c>
      <c r="G471">
        <v>7.0379473005378603</v>
      </c>
      <c r="H471">
        <f t="shared" si="34"/>
        <v>3.6812616705638401</v>
      </c>
    </row>
    <row r="472" spans="1:9" x14ac:dyDescent="0.3">
      <c r="A472" t="s">
        <v>18</v>
      </c>
      <c r="B472">
        <v>3</v>
      </c>
      <c r="C472">
        <v>3</v>
      </c>
      <c r="D472">
        <v>5</v>
      </c>
      <c r="E472">
        <v>0.1</v>
      </c>
      <c r="F472">
        <v>17.148386794892801</v>
      </c>
      <c r="G472">
        <v>15.362046721778899</v>
      </c>
      <c r="H472">
        <f t="shared" si="34"/>
        <v>1.7863400731139016</v>
      </c>
    </row>
    <row r="473" spans="1:9" x14ac:dyDescent="0.3">
      <c r="A473" t="s">
        <v>18</v>
      </c>
      <c r="B473">
        <v>3</v>
      </c>
      <c r="C473">
        <v>3</v>
      </c>
      <c r="D473">
        <v>6</v>
      </c>
      <c r="E473">
        <v>0.1</v>
      </c>
      <c r="F473">
        <v>14.903924434798</v>
      </c>
      <c r="G473">
        <v>9.9510278760356101</v>
      </c>
      <c r="H473">
        <f t="shared" si="34"/>
        <v>4.9528965587623901</v>
      </c>
    </row>
    <row r="474" spans="1:9" x14ac:dyDescent="0.3">
      <c r="A474" t="s">
        <v>18</v>
      </c>
      <c r="B474">
        <v>3</v>
      </c>
      <c r="C474">
        <v>3</v>
      </c>
      <c r="D474">
        <v>7</v>
      </c>
      <c r="E474">
        <v>0.1</v>
      </c>
      <c r="F474">
        <v>10.470560236573901</v>
      </c>
      <c r="G474">
        <v>6.70947522562851</v>
      </c>
      <c r="H474">
        <f t="shared" si="34"/>
        <v>3.7610850109453908</v>
      </c>
    </row>
    <row r="475" spans="1:9" x14ac:dyDescent="0.3">
      <c r="A475" t="s">
        <v>18</v>
      </c>
      <c r="B475">
        <v>3</v>
      </c>
      <c r="C475">
        <v>3</v>
      </c>
      <c r="D475">
        <v>8</v>
      </c>
      <c r="E475">
        <v>0.1</v>
      </c>
      <c r="F475">
        <v>10.2874332129942</v>
      </c>
      <c r="G475">
        <v>5.2542194667861564</v>
      </c>
      <c r="H475">
        <f t="shared" si="34"/>
        <v>5.0332137462080437</v>
      </c>
    </row>
    <row r="476" spans="1:9" x14ac:dyDescent="0.3">
      <c r="A476" t="s">
        <v>18</v>
      </c>
      <c r="B476">
        <v>3</v>
      </c>
      <c r="C476">
        <v>3</v>
      </c>
      <c r="D476">
        <v>9</v>
      </c>
      <c r="E476">
        <v>0.1</v>
      </c>
      <c r="F476">
        <v>14.6183008814033</v>
      </c>
      <c r="G476">
        <v>3.6405615373097833</v>
      </c>
      <c r="H476">
        <f t="shared" si="34"/>
        <v>10.977739344093518</v>
      </c>
    </row>
    <row r="477" spans="1:9" x14ac:dyDescent="0.3">
      <c r="A477" t="s">
        <v>18</v>
      </c>
      <c r="B477">
        <v>3</v>
      </c>
      <c r="C477">
        <v>3</v>
      </c>
      <c r="D477">
        <v>10</v>
      </c>
      <c r="E477">
        <v>0.1</v>
      </c>
      <c r="F477">
        <v>11.3614938087622</v>
      </c>
      <c r="G477">
        <v>2.3929962296792802</v>
      </c>
      <c r="H477">
        <f t="shared" si="34"/>
        <v>8.9684975790829196</v>
      </c>
    </row>
    <row r="478" spans="1:9" x14ac:dyDescent="0.3">
      <c r="A478" t="s">
        <v>18</v>
      </c>
      <c r="B478">
        <v>3</v>
      </c>
      <c r="C478">
        <v>3</v>
      </c>
      <c r="D478">
        <v>11</v>
      </c>
      <c r="E478">
        <v>0.1</v>
      </c>
      <c r="F478">
        <v>12.061201764948001</v>
      </c>
      <c r="G478">
        <v>1.0738648292349799</v>
      </c>
      <c r="H478">
        <f t="shared" si="34"/>
        <v>10.987336935713021</v>
      </c>
    </row>
    <row r="479" spans="1:9" x14ac:dyDescent="0.3">
      <c r="A479" t="s">
        <v>18</v>
      </c>
      <c r="B479">
        <v>3</v>
      </c>
      <c r="C479">
        <v>3</v>
      </c>
      <c r="F479" s="1">
        <f>AVERAGE(F468:F478)</f>
        <v>12.9105500896541</v>
      </c>
      <c r="H479" s="1">
        <f>AVERAGE(H468:H478)</f>
        <v>5.5661447185909116</v>
      </c>
      <c r="I479">
        <f>H479/F479</f>
        <v>0.43113149168224479</v>
      </c>
    </row>
    <row r="480" spans="1:9" x14ac:dyDescent="0.3">
      <c r="A480" t="s">
        <v>18</v>
      </c>
      <c r="B480">
        <v>3</v>
      </c>
      <c r="C480">
        <v>3</v>
      </c>
      <c r="D480">
        <v>1</v>
      </c>
      <c r="E480">
        <v>0.316</v>
      </c>
      <c r="F480">
        <v>12.4374320291445</v>
      </c>
      <c r="G480">
        <v>11.912857848545899</v>
      </c>
      <c r="H480">
        <f>F480-G480</f>
        <v>0.52457418059860039</v>
      </c>
    </row>
    <row r="481" spans="1:9" x14ac:dyDescent="0.3">
      <c r="A481" t="s">
        <v>18</v>
      </c>
      <c r="B481">
        <v>3</v>
      </c>
      <c r="C481">
        <v>3</v>
      </c>
      <c r="D481">
        <v>2</v>
      </c>
      <c r="E481">
        <v>0.316</v>
      </c>
      <c r="F481">
        <v>17.553403860773301</v>
      </c>
      <c r="G481">
        <v>12.21922758028666</v>
      </c>
      <c r="H481">
        <f t="shared" ref="H481:H490" si="35">F481-G481</f>
        <v>5.3341762804866413</v>
      </c>
    </row>
    <row r="482" spans="1:9" x14ac:dyDescent="0.3">
      <c r="A482" t="s">
        <v>18</v>
      </c>
      <c r="B482">
        <v>3</v>
      </c>
      <c r="C482">
        <v>3</v>
      </c>
      <c r="D482">
        <v>3</v>
      </c>
      <c r="E482">
        <v>0.316</v>
      </c>
      <c r="F482">
        <v>12.390821250932699</v>
      </c>
      <c r="G482">
        <v>11.393983187735</v>
      </c>
      <c r="H482">
        <f t="shared" si="35"/>
        <v>0.99683806319769985</v>
      </c>
    </row>
    <row r="483" spans="1:9" x14ac:dyDescent="0.3">
      <c r="A483" t="s">
        <v>18</v>
      </c>
      <c r="B483">
        <v>3</v>
      </c>
      <c r="C483">
        <v>3</v>
      </c>
      <c r="D483">
        <v>4</v>
      </c>
      <c r="E483">
        <v>0.316</v>
      </c>
      <c r="F483">
        <v>11.2424290883553</v>
      </c>
      <c r="G483">
        <v>10.7308105080547</v>
      </c>
      <c r="H483">
        <f t="shared" si="35"/>
        <v>0.51161858030059904</v>
      </c>
    </row>
    <row r="484" spans="1:9" x14ac:dyDescent="0.3">
      <c r="A484" t="s">
        <v>18</v>
      </c>
      <c r="B484">
        <v>3</v>
      </c>
      <c r="C484">
        <v>3</v>
      </c>
      <c r="D484">
        <v>5</v>
      </c>
      <c r="E484">
        <v>0.316</v>
      </c>
      <c r="F484">
        <v>17.506161870625299</v>
      </c>
      <c r="G484">
        <v>12.9912146023644</v>
      </c>
      <c r="H484">
        <f t="shared" si="35"/>
        <v>4.5149472682608991</v>
      </c>
    </row>
    <row r="485" spans="1:9" x14ac:dyDescent="0.3">
      <c r="A485" t="s">
        <v>18</v>
      </c>
      <c r="B485">
        <v>3</v>
      </c>
      <c r="C485">
        <v>3</v>
      </c>
      <c r="D485">
        <v>6</v>
      </c>
      <c r="E485">
        <v>0.316</v>
      </c>
      <c r="F485">
        <v>11.372545179537701</v>
      </c>
      <c r="H485">
        <f t="shared" si="35"/>
        <v>11.372545179537701</v>
      </c>
    </row>
    <row r="486" spans="1:9" x14ac:dyDescent="0.3">
      <c r="A486" t="s">
        <v>18</v>
      </c>
      <c r="B486">
        <v>3</v>
      </c>
      <c r="C486">
        <v>3</v>
      </c>
      <c r="D486">
        <v>7</v>
      </c>
      <c r="E486">
        <v>0.316</v>
      </c>
      <c r="F486">
        <v>14.5181620142322</v>
      </c>
      <c r="G486">
        <v>13.014394999769999</v>
      </c>
      <c r="H486">
        <f t="shared" si="35"/>
        <v>1.5037670144622002</v>
      </c>
    </row>
    <row r="487" spans="1:9" x14ac:dyDescent="0.3">
      <c r="A487" t="s">
        <v>18</v>
      </c>
      <c r="B487">
        <v>3</v>
      </c>
      <c r="C487">
        <v>3</v>
      </c>
      <c r="D487">
        <v>8</v>
      </c>
      <c r="E487">
        <v>0.316</v>
      </c>
      <c r="F487">
        <v>12.1291066753842</v>
      </c>
      <c r="H487">
        <f t="shared" si="35"/>
        <v>12.1291066753842</v>
      </c>
    </row>
    <row r="488" spans="1:9" x14ac:dyDescent="0.3">
      <c r="A488" t="s">
        <v>18</v>
      </c>
      <c r="B488">
        <v>3</v>
      </c>
      <c r="C488">
        <v>3</v>
      </c>
      <c r="D488">
        <v>9</v>
      </c>
      <c r="E488">
        <v>0.316</v>
      </c>
      <c r="F488">
        <v>12.124518025351501</v>
      </c>
      <c r="G488">
        <v>6.49817747552488</v>
      </c>
      <c r="H488">
        <f t="shared" si="35"/>
        <v>5.6263405498266206</v>
      </c>
    </row>
    <row r="489" spans="1:9" x14ac:dyDescent="0.3">
      <c r="A489" t="s">
        <v>18</v>
      </c>
      <c r="B489">
        <v>3</v>
      </c>
      <c r="C489">
        <v>3</v>
      </c>
      <c r="D489">
        <v>10</v>
      </c>
      <c r="E489">
        <v>0.316</v>
      </c>
      <c r="F489">
        <v>15.3023397628782</v>
      </c>
      <c r="H489">
        <f t="shared" si="35"/>
        <v>15.3023397628782</v>
      </c>
    </row>
    <row r="490" spans="1:9" x14ac:dyDescent="0.3">
      <c r="A490" t="s">
        <v>18</v>
      </c>
      <c r="B490">
        <v>3</v>
      </c>
      <c r="C490">
        <v>3</v>
      </c>
      <c r="D490">
        <v>11</v>
      </c>
      <c r="E490">
        <v>0.316</v>
      </c>
      <c r="F490">
        <v>10.3074381280067</v>
      </c>
      <c r="G490">
        <v>2.9336281335299899</v>
      </c>
      <c r="H490">
        <f t="shared" si="35"/>
        <v>7.3738099944767104</v>
      </c>
    </row>
    <row r="491" spans="1:9" x14ac:dyDescent="0.3">
      <c r="A491" t="s">
        <v>18</v>
      </c>
      <c r="B491">
        <v>3</v>
      </c>
      <c r="C491">
        <v>3</v>
      </c>
      <c r="F491" s="1">
        <f>AVERAGE(F480:F490)</f>
        <v>13.353123444111056</v>
      </c>
      <c r="H491" s="1">
        <f>AVERAGE(H480:H490)</f>
        <v>5.9263694135827336</v>
      </c>
      <c r="I491">
        <f>H491/F491</f>
        <v>0.44381896403394361</v>
      </c>
    </row>
    <row r="492" spans="1:9" x14ac:dyDescent="0.3">
      <c r="A492" t="s">
        <v>18</v>
      </c>
      <c r="B492">
        <v>3</v>
      </c>
      <c r="C492">
        <v>3</v>
      </c>
      <c r="D492">
        <v>1</v>
      </c>
      <c r="E492">
        <v>1</v>
      </c>
      <c r="F492">
        <v>11.097285592242301</v>
      </c>
      <c r="G492">
        <v>10.928829582971201</v>
      </c>
      <c r="H492">
        <f>F492-G492</f>
        <v>0.16845600927110027</v>
      </c>
    </row>
    <row r="493" spans="1:9" x14ac:dyDescent="0.3">
      <c r="A493" t="s">
        <v>18</v>
      </c>
      <c r="B493">
        <v>3</v>
      </c>
      <c r="C493">
        <v>3</v>
      </c>
      <c r="D493">
        <v>2</v>
      </c>
      <c r="E493">
        <v>1</v>
      </c>
      <c r="F493">
        <v>11.3548977460324</v>
      </c>
      <c r="G493">
        <v>11.320680399329399</v>
      </c>
      <c r="H493">
        <f t="shared" ref="H493:H502" si="36">F493-G493</f>
        <v>3.4217346703000473E-2</v>
      </c>
    </row>
    <row r="494" spans="1:9" x14ac:dyDescent="0.3">
      <c r="A494" t="s">
        <v>18</v>
      </c>
      <c r="B494">
        <v>3</v>
      </c>
      <c r="C494">
        <v>3</v>
      </c>
      <c r="D494">
        <v>3</v>
      </c>
      <c r="E494">
        <v>1</v>
      </c>
      <c r="F494">
        <v>14.6489014765375</v>
      </c>
      <c r="G494">
        <v>13.817378024744199</v>
      </c>
      <c r="H494">
        <f t="shared" si="36"/>
        <v>0.83152345179330034</v>
      </c>
    </row>
    <row r="495" spans="1:9" x14ac:dyDescent="0.3">
      <c r="A495" t="s">
        <v>18</v>
      </c>
      <c r="B495">
        <v>3</v>
      </c>
      <c r="C495">
        <v>3</v>
      </c>
      <c r="D495">
        <v>4</v>
      </c>
      <c r="E495">
        <v>1</v>
      </c>
      <c r="F495">
        <v>11.457572507370999</v>
      </c>
      <c r="G495">
        <v>11.047572507370999</v>
      </c>
      <c r="H495">
        <f t="shared" si="36"/>
        <v>0.41000000000000014</v>
      </c>
    </row>
    <row r="496" spans="1:9" x14ac:dyDescent="0.3">
      <c r="A496" t="s">
        <v>18</v>
      </c>
      <c r="B496">
        <v>3</v>
      </c>
      <c r="C496">
        <v>3</v>
      </c>
      <c r="D496">
        <v>5</v>
      </c>
      <c r="E496">
        <v>1</v>
      </c>
      <c r="F496">
        <v>11.6740821029034</v>
      </c>
      <c r="G496">
        <v>11.56</v>
      </c>
      <c r="H496">
        <f t="shared" si="36"/>
        <v>0.11408210290339937</v>
      </c>
    </row>
    <row r="497" spans="1:9" x14ac:dyDescent="0.3">
      <c r="A497" t="s">
        <v>18</v>
      </c>
      <c r="B497">
        <v>3</v>
      </c>
      <c r="C497">
        <v>3</v>
      </c>
      <c r="D497">
        <v>6</v>
      </c>
      <c r="E497">
        <v>1</v>
      </c>
      <c r="F497">
        <v>17.623565947056999</v>
      </c>
      <c r="G497">
        <v>17.34776391878</v>
      </c>
      <c r="H497">
        <f t="shared" si="36"/>
        <v>0.27580202827699907</v>
      </c>
    </row>
    <row r="498" spans="1:9" x14ac:dyDescent="0.3">
      <c r="A498" t="s">
        <v>18</v>
      </c>
      <c r="B498">
        <v>3</v>
      </c>
      <c r="C498">
        <v>3</v>
      </c>
      <c r="D498">
        <v>7</v>
      </c>
      <c r="E498">
        <v>1</v>
      </c>
      <c r="F498">
        <v>18.023672276969599</v>
      </c>
      <c r="G498">
        <v>17.804705864832901</v>
      </c>
      <c r="H498">
        <f t="shared" si="36"/>
        <v>0.2189664121366981</v>
      </c>
    </row>
    <row r="499" spans="1:9" x14ac:dyDescent="0.3">
      <c r="A499" t="s">
        <v>18</v>
      </c>
      <c r="B499">
        <v>3</v>
      </c>
      <c r="C499">
        <v>3</v>
      </c>
      <c r="D499">
        <v>8</v>
      </c>
      <c r="E499">
        <v>1</v>
      </c>
      <c r="F499">
        <v>15.8439375932497</v>
      </c>
      <c r="G499">
        <v>15.531105286151099</v>
      </c>
      <c r="H499">
        <f t="shared" si="36"/>
        <v>0.31283230709860099</v>
      </c>
    </row>
    <row r="500" spans="1:9" x14ac:dyDescent="0.3">
      <c r="A500" t="s">
        <v>18</v>
      </c>
      <c r="B500">
        <v>3</v>
      </c>
      <c r="C500">
        <v>3</v>
      </c>
      <c r="D500">
        <v>9</v>
      </c>
      <c r="E500">
        <v>1</v>
      </c>
      <c r="F500">
        <v>17.391656824117899</v>
      </c>
      <c r="G500">
        <v>17</v>
      </c>
      <c r="H500">
        <f t="shared" si="36"/>
        <v>0.39165682411789859</v>
      </c>
    </row>
    <row r="501" spans="1:9" x14ac:dyDescent="0.3">
      <c r="A501" t="s">
        <v>18</v>
      </c>
      <c r="B501">
        <v>3</v>
      </c>
      <c r="C501">
        <v>3</v>
      </c>
      <c r="D501">
        <v>10</v>
      </c>
      <c r="E501">
        <v>1</v>
      </c>
      <c r="F501">
        <v>19.9600889456948</v>
      </c>
      <c r="G501">
        <v>19.815924375381002</v>
      </c>
      <c r="H501">
        <f t="shared" si="36"/>
        <v>0.14416457031379792</v>
      </c>
    </row>
    <row r="502" spans="1:9" x14ac:dyDescent="0.3">
      <c r="A502" t="s">
        <v>18</v>
      </c>
      <c r="B502">
        <v>3</v>
      </c>
      <c r="C502">
        <v>3</v>
      </c>
      <c r="D502">
        <v>11</v>
      </c>
      <c r="E502">
        <v>1</v>
      </c>
      <c r="F502">
        <v>14.076891139013201</v>
      </c>
      <c r="G502">
        <v>13.5</v>
      </c>
      <c r="H502">
        <f t="shared" si="36"/>
        <v>0.57689113901320077</v>
      </c>
    </row>
    <row r="503" spans="1:9" x14ac:dyDescent="0.3">
      <c r="A503" t="s">
        <v>18</v>
      </c>
      <c r="B503">
        <v>3</v>
      </c>
      <c r="C503">
        <v>3</v>
      </c>
      <c r="F503" s="1">
        <f>AVERAGE(F492:F502)</f>
        <v>14.832050195562617</v>
      </c>
      <c r="H503" s="1">
        <f>AVERAGE(H492:H502)</f>
        <v>0.3162356537843633</v>
      </c>
      <c r="I503">
        <f>H503/F503</f>
        <v>2.1321101912058871E-2</v>
      </c>
    </row>
    <row r="504" spans="1:9" x14ac:dyDescent="0.3">
      <c r="A504" t="s">
        <v>18</v>
      </c>
      <c r="B504">
        <v>5</v>
      </c>
      <c r="C504">
        <v>1</v>
      </c>
      <c r="D504">
        <v>1</v>
      </c>
      <c r="E504">
        <v>0</v>
      </c>
      <c r="F504">
        <v>76</v>
      </c>
      <c r="H504">
        <f>F504-G504</f>
        <v>76</v>
      </c>
    </row>
    <row r="505" spans="1:9" x14ac:dyDescent="0.3">
      <c r="A505" t="s">
        <v>18</v>
      </c>
      <c r="B505">
        <v>5</v>
      </c>
      <c r="C505">
        <v>1</v>
      </c>
      <c r="D505">
        <v>2</v>
      </c>
      <c r="E505">
        <v>0</v>
      </c>
      <c r="F505">
        <v>92</v>
      </c>
      <c r="H505">
        <f t="shared" ref="H505:H514" si="37">F505-G505</f>
        <v>92</v>
      </c>
    </row>
    <row r="506" spans="1:9" x14ac:dyDescent="0.3">
      <c r="A506" t="s">
        <v>18</v>
      </c>
      <c r="B506">
        <v>5</v>
      </c>
      <c r="C506">
        <v>1</v>
      </c>
      <c r="D506">
        <v>3</v>
      </c>
      <c r="E506">
        <v>0</v>
      </c>
      <c r="F506">
        <v>85</v>
      </c>
      <c r="H506">
        <f t="shared" si="37"/>
        <v>85</v>
      </c>
    </row>
    <row r="507" spans="1:9" x14ac:dyDescent="0.3">
      <c r="A507" t="s">
        <v>18</v>
      </c>
      <c r="B507">
        <v>5</v>
      </c>
      <c r="C507">
        <v>1</v>
      </c>
      <c r="D507">
        <v>4</v>
      </c>
      <c r="E507">
        <v>0</v>
      </c>
      <c r="F507">
        <v>81</v>
      </c>
      <c r="G507">
        <v>37.064004861436729</v>
      </c>
      <c r="H507">
        <f t="shared" si="37"/>
        <v>43.935995138563271</v>
      </c>
    </row>
    <row r="508" spans="1:9" x14ac:dyDescent="0.3">
      <c r="A508" t="s">
        <v>18</v>
      </c>
      <c r="B508">
        <v>5</v>
      </c>
      <c r="C508">
        <v>1</v>
      </c>
      <c r="D508">
        <v>5</v>
      </c>
      <c r="E508">
        <v>0</v>
      </c>
      <c r="F508">
        <v>82</v>
      </c>
      <c r="G508">
        <v>15.42588233964452</v>
      </c>
      <c r="H508">
        <f t="shared" si="37"/>
        <v>66.574117660355483</v>
      </c>
    </row>
    <row r="509" spans="1:9" x14ac:dyDescent="0.3">
      <c r="A509" t="s">
        <v>18</v>
      </c>
      <c r="B509">
        <v>5</v>
      </c>
      <c r="C509">
        <v>1</v>
      </c>
      <c r="D509">
        <v>6</v>
      </c>
      <c r="E509">
        <v>0</v>
      </c>
      <c r="F509">
        <v>78</v>
      </c>
      <c r="G509">
        <v>51.925534862966977</v>
      </c>
      <c r="H509">
        <f t="shared" si="37"/>
        <v>26.074465137033023</v>
      </c>
    </row>
    <row r="510" spans="1:9" x14ac:dyDescent="0.3">
      <c r="A510" t="s">
        <v>18</v>
      </c>
      <c r="B510">
        <v>5</v>
      </c>
      <c r="C510">
        <v>1</v>
      </c>
      <c r="D510">
        <v>7</v>
      </c>
      <c r="E510">
        <v>0</v>
      </c>
      <c r="F510">
        <v>75</v>
      </c>
      <c r="H510">
        <f t="shared" si="37"/>
        <v>75</v>
      </c>
    </row>
    <row r="511" spans="1:9" x14ac:dyDescent="0.3">
      <c r="A511" t="s">
        <v>18</v>
      </c>
      <c r="B511">
        <v>5</v>
      </c>
      <c r="C511">
        <v>1</v>
      </c>
      <c r="D511">
        <v>8</v>
      </c>
      <c r="E511">
        <v>0</v>
      </c>
      <c r="F511">
        <v>67</v>
      </c>
      <c r="H511">
        <f t="shared" si="37"/>
        <v>67</v>
      </c>
    </row>
    <row r="512" spans="1:9" x14ac:dyDescent="0.3">
      <c r="A512" t="s">
        <v>18</v>
      </c>
      <c r="B512">
        <v>5</v>
      </c>
      <c r="C512">
        <v>1</v>
      </c>
      <c r="D512">
        <v>9</v>
      </c>
      <c r="E512">
        <v>0</v>
      </c>
      <c r="F512">
        <v>80</v>
      </c>
      <c r="G512">
        <v>6.0935958232446001</v>
      </c>
      <c r="H512">
        <f t="shared" si="37"/>
        <v>73.906404176755402</v>
      </c>
    </row>
    <row r="513" spans="1:9" x14ac:dyDescent="0.3">
      <c r="A513" t="s">
        <v>18</v>
      </c>
      <c r="B513">
        <v>5</v>
      </c>
      <c r="C513">
        <v>1</v>
      </c>
      <c r="D513">
        <v>10</v>
      </c>
      <c r="E513">
        <v>0</v>
      </c>
      <c r="F513">
        <v>76</v>
      </c>
      <c r="H513">
        <f t="shared" si="37"/>
        <v>76</v>
      </c>
    </row>
    <row r="514" spans="1:9" x14ac:dyDescent="0.3">
      <c r="A514" t="s">
        <v>18</v>
      </c>
      <c r="B514">
        <v>5</v>
      </c>
      <c r="C514">
        <v>1</v>
      </c>
      <c r="D514">
        <v>11</v>
      </c>
      <c r="E514">
        <v>0</v>
      </c>
      <c r="F514">
        <v>68</v>
      </c>
      <c r="H514">
        <f t="shared" si="37"/>
        <v>68</v>
      </c>
    </row>
    <row r="515" spans="1:9" x14ac:dyDescent="0.3">
      <c r="A515" t="s">
        <v>18</v>
      </c>
      <c r="B515">
        <v>5</v>
      </c>
      <c r="C515">
        <v>1</v>
      </c>
      <c r="F515" s="1">
        <f>AVERAGE(F504:F514)</f>
        <v>78.181818181818187</v>
      </c>
      <c r="H515" s="1">
        <f>AVERAGE(H504:H514)</f>
        <v>68.135543828427913</v>
      </c>
      <c r="I515">
        <f>H515/F515</f>
        <v>0.87150114199151973</v>
      </c>
    </row>
    <row r="516" spans="1:9" x14ac:dyDescent="0.3">
      <c r="A516" t="s">
        <v>18</v>
      </c>
      <c r="B516">
        <v>5</v>
      </c>
      <c r="C516">
        <v>1</v>
      </c>
      <c r="D516">
        <v>1</v>
      </c>
      <c r="E516">
        <v>1E-4</v>
      </c>
      <c r="F516">
        <v>72</v>
      </c>
      <c r="H516">
        <f>F516-G516</f>
        <v>72</v>
      </c>
    </row>
    <row r="517" spans="1:9" x14ac:dyDescent="0.3">
      <c r="A517" t="s">
        <v>18</v>
      </c>
      <c r="B517">
        <v>5</v>
      </c>
      <c r="C517">
        <v>1</v>
      </c>
      <c r="D517">
        <v>2</v>
      </c>
      <c r="E517">
        <v>1E-4</v>
      </c>
      <c r="F517">
        <v>74</v>
      </c>
      <c r="G517">
        <v>7.6224011662535798</v>
      </c>
      <c r="H517">
        <f t="shared" ref="H517:H526" si="38">F517-G517</f>
        <v>66.377598833746418</v>
      </c>
    </row>
    <row r="518" spans="1:9" x14ac:dyDescent="0.3">
      <c r="A518" t="s">
        <v>18</v>
      </c>
      <c r="B518">
        <v>5</v>
      </c>
      <c r="C518">
        <v>1</v>
      </c>
      <c r="D518">
        <v>3</v>
      </c>
      <c r="E518">
        <v>1E-4</v>
      </c>
      <c r="F518">
        <v>73</v>
      </c>
      <c r="G518">
        <v>10.69307544983803</v>
      </c>
      <c r="H518">
        <f t="shared" si="38"/>
        <v>62.306924550161966</v>
      </c>
    </row>
    <row r="519" spans="1:9" x14ac:dyDescent="0.3">
      <c r="A519" t="s">
        <v>18</v>
      </c>
      <c r="B519">
        <v>5</v>
      </c>
      <c r="C519">
        <v>1</v>
      </c>
      <c r="D519">
        <v>4</v>
      </c>
      <c r="E519">
        <v>1E-4</v>
      </c>
      <c r="F519">
        <v>73</v>
      </c>
      <c r="G519">
        <v>72.156645490144896</v>
      </c>
      <c r="H519">
        <f t="shared" si="38"/>
        <v>0.84335450985510363</v>
      </c>
    </row>
    <row r="520" spans="1:9" x14ac:dyDescent="0.3">
      <c r="A520" t="s">
        <v>18</v>
      </c>
      <c r="B520">
        <v>5</v>
      </c>
      <c r="C520">
        <v>1</v>
      </c>
      <c r="D520">
        <v>5</v>
      </c>
      <c r="E520">
        <v>1E-4</v>
      </c>
      <c r="F520">
        <v>77</v>
      </c>
      <c r="G520">
        <v>13.1482744237329</v>
      </c>
      <c r="H520">
        <f t="shared" si="38"/>
        <v>63.8517255762671</v>
      </c>
    </row>
    <row r="521" spans="1:9" x14ac:dyDescent="0.3">
      <c r="A521" t="s">
        <v>18</v>
      </c>
      <c r="B521">
        <v>5</v>
      </c>
      <c r="C521">
        <v>1</v>
      </c>
      <c r="D521">
        <v>6</v>
      </c>
      <c r="E521">
        <v>1E-4</v>
      </c>
      <c r="F521">
        <v>72</v>
      </c>
      <c r="H521">
        <f t="shared" si="38"/>
        <v>72</v>
      </c>
    </row>
    <row r="522" spans="1:9" x14ac:dyDescent="0.3">
      <c r="A522" t="s">
        <v>18</v>
      </c>
      <c r="B522">
        <v>5</v>
      </c>
      <c r="C522">
        <v>1</v>
      </c>
      <c r="D522">
        <v>7</v>
      </c>
      <c r="E522">
        <v>1E-4</v>
      </c>
      <c r="F522">
        <v>77</v>
      </c>
      <c r="H522">
        <f t="shared" si="38"/>
        <v>77</v>
      </c>
    </row>
    <row r="523" spans="1:9" x14ac:dyDescent="0.3">
      <c r="A523" t="s">
        <v>18</v>
      </c>
      <c r="B523">
        <v>5</v>
      </c>
      <c r="C523">
        <v>1</v>
      </c>
      <c r="D523">
        <v>8</v>
      </c>
      <c r="E523">
        <v>1E-4</v>
      </c>
      <c r="F523">
        <v>84</v>
      </c>
      <c r="G523">
        <v>15.723442311005901</v>
      </c>
      <c r="H523">
        <f t="shared" si="38"/>
        <v>68.276557688994103</v>
      </c>
    </row>
    <row r="524" spans="1:9" x14ac:dyDescent="0.3">
      <c r="A524" t="s">
        <v>18</v>
      </c>
      <c r="B524">
        <v>5</v>
      </c>
      <c r="C524">
        <v>1</v>
      </c>
      <c r="D524">
        <v>9</v>
      </c>
      <c r="E524">
        <v>1E-4</v>
      </c>
      <c r="F524">
        <v>75</v>
      </c>
      <c r="H524">
        <f t="shared" si="38"/>
        <v>75</v>
      </c>
    </row>
    <row r="525" spans="1:9" x14ac:dyDescent="0.3">
      <c r="A525" t="s">
        <v>18</v>
      </c>
      <c r="B525">
        <v>5</v>
      </c>
      <c r="C525">
        <v>1</v>
      </c>
      <c r="D525">
        <v>10</v>
      </c>
      <c r="E525">
        <v>1E-4</v>
      </c>
      <c r="F525">
        <v>65</v>
      </c>
      <c r="H525">
        <f t="shared" si="38"/>
        <v>65</v>
      </c>
    </row>
    <row r="526" spans="1:9" x14ac:dyDescent="0.3">
      <c r="A526" t="s">
        <v>18</v>
      </c>
      <c r="B526">
        <v>5</v>
      </c>
      <c r="C526">
        <v>1</v>
      </c>
      <c r="D526">
        <v>11</v>
      </c>
      <c r="E526">
        <v>1E-4</v>
      </c>
      <c r="F526">
        <v>70</v>
      </c>
      <c r="G526">
        <v>15.429998536437079</v>
      </c>
      <c r="H526">
        <f t="shared" si="38"/>
        <v>54.570001463562917</v>
      </c>
    </row>
    <row r="527" spans="1:9" x14ac:dyDescent="0.3">
      <c r="A527" t="s">
        <v>18</v>
      </c>
      <c r="B527">
        <v>5</v>
      </c>
      <c r="C527">
        <v>1</v>
      </c>
      <c r="F527" s="1">
        <f>AVERAGE(F516:F526)</f>
        <v>73.818181818181813</v>
      </c>
      <c r="H527" s="1">
        <f>AVERAGE(H516:H526)</f>
        <v>61.566014783871601</v>
      </c>
      <c r="I527">
        <f>H527/F527</f>
        <v>0.83402236776180749</v>
      </c>
    </row>
    <row r="528" spans="1:9" x14ac:dyDescent="0.3">
      <c r="A528" t="s">
        <v>18</v>
      </c>
      <c r="B528">
        <v>5</v>
      </c>
      <c r="C528">
        <v>1</v>
      </c>
      <c r="D528">
        <v>1</v>
      </c>
      <c r="E528">
        <v>1E-3</v>
      </c>
      <c r="F528" t="s">
        <v>8</v>
      </c>
      <c r="G528" t="s">
        <v>8</v>
      </c>
    </row>
    <row r="529" spans="1:9" x14ac:dyDescent="0.3">
      <c r="A529" t="s">
        <v>18</v>
      </c>
      <c r="B529">
        <v>5</v>
      </c>
      <c r="C529">
        <v>1</v>
      </c>
      <c r="D529">
        <v>2</v>
      </c>
      <c r="E529">
        <v>1E-3</v>
      </c>
      <c r="F529">
        <v>61</v>
      </c>
      <c r="G529">
        <v>28.23895772865966</v>
      </c>
      <c r="H529">
        <f>F529-G529</f>
        <v>32.761042271340344</v>
      </c>
    </row>
    <row r="530" spans="1:9" x14ac:dyDescent="0.3">
      <c r="A530" t="s">
        <v>18</v>
      </c>
      <c r="B530">
        <v>5</v>
      </c>
      <c r="C530">
        <v>1</v>
      </c>
      <c r="D530">
        <v>3</v>
      </c>
      <c r="E530">
        <v>1E-3</v>
      </c>
      <c r="F530">
        <v>63</v>
      </c>
      <c r="G530">
        <v>6.3508821016459001</v>
      </c>
      <c r="H530">
        <f t="shared" ref="H530:H538" si="39">F530-G530</f>
        <v>56.649117898354099</v>
      </c>
    </row>
    <row r="531" spans="1:9" x14ac:dyDescent="0.3">
      <c r="A531" t="s">
        <v>18</v>
      </c>
      <c r="B531">
        <v>5</v>
      </c>
      <c r="C531">
        <v>1</v>
      </c>
      <c r="D531">
        <v>4</v>
      </c>
      <c r="E531">
        <v>1E-3</v>
      </c>
      <c r="F531">
        <v>62</v>
      </c>
      <c r="H531">
        <f t="shared" si="39"/>
        <v>62</v>
      </c>
    </row>
    <row r="532" spans="1:9" x14ac:dyDescent="0.3">
      <c r="A532" t="s">
        <v>18</v>
      </c>
      <c r="B532">
        <v>5</v>
      </c>
      <c r="C532">
        <v>1</v>
      </c>
      <c r="D532">
        <v>5</v>
      </c>
      <c r="E532">
        <v>1E-3</v>
      </c>
      <c r="F532">
        <v>65</v>
      </c>
      <c r="G532">
        <v>14.25003667144718</v>
      </c>
      <c r="H532">
        <f t="shared" si="39"/>
        <v>50.749963328552823</v>
      </c>
    </row>
    <row r="533" spans="1:9" x14ac:dyDescent="0.3">
      <c r="A533" t="s">
        <v>18</v>
      </c>
      <c r="B533">
        <v>5</v>
      </c>
      <c r="C533">
        <v>1</v>
      </c>
      <c r="D533">
        <v>6</v>
      </c>
      <c r="E533">
        <v>1E-3</v>
      </c>
      <c r="F533">
        <v>86</v>
      </c>
      <c r="G533">
        <v>49.947189562172248</v>
      </c>
      <c r="H533">
        <f t="shared" si="39"/>
        <v>36.052810437827752</v>
      </c>
    </row>
    <row r="534" spans="1:9" x14ac:dyDescent="0.3">
      <c r="A534" t="s">
        <v>18</v>
      </c>
      <c r="B534">
        <v>5</v>
      </c>
      <c r="C534">
        <v>1</v>
      </c>
      <c r="D534">
        <v>7</v>
      </c>
      <c r="E534">
        <v>1E-3</v>
      </c>
      <c r="F534">
        <v>78</v>
      </c>
      <c r="H534">
        <f t="shared" si="39"/>
        <v>78</v>
      </c>
    </row>
    <row r="535" spans="1:9" x14ac:dyDescent="0.3">
      <c r="A535" t="s">
        <v>18</v>
      </c>
      <c r="B535">
        <v>5</v>
      </c>
      <c r="C535">
        <v>1</v>
      </c>
      <c r="D535">
        <v>8</v>
      </c>
      <c r="E535">
        <v>1E-3</v>
      </c>
      <c r="F535">
        <v>64</v>
      </c>
      <c r="H535">
        <f t="shared" si="39"/>
        <v>64</v>
      </c>
    </row>
    <row r="536" spans="1:9" x14ac:dyDescent="0.3">
      <c r="A536" t="s">
        <v>18</v>
      </c>
      <c r="B536">
        <v>5</v>
      </c>
      <c r="C536">
        <v>1</v>
      </c>
      <c r="D536">
        <v>9</v>
      </c>
      <c r="E536">
        <v>1E-3</v>
      </c>
      <c r="F536">
        <v>61</v>
      </c>
      <c r="H536">
        <f t="shared" si="39"/>
        <v>61</v>
      </c>
    </row>
    <row r="537" spans="1:9" x14ac:dyDescent="0.3">
      <c r="A537" t="s">
        <v>18</v>
      </c>
      <c r="B537">
        <v>5</v>
      </c>
      <c r="C537">
        <v>1</v>
      </c>
      <c r="D537">
        <v>10</v>
      </c>
      <c r="E537">
        <v>1E-3</v>
      </c>
      <c r="F537">
        <v>58</v>
      </c>
      <c r="G537">
        <v>36.666560535798503</v>
      </c>
      <c r="H537">
        <f t="shared" si="39"/>
        <v>21.333439464201497</v>
      </c>
    </row>
    <row r="538" spans="1:9" x14ac:dyDescent="0.3">
      <c r="A538" t="s">
        <v>18</v>
      </c>
      <c r="B538">
        <v>5</v>
      </c>
      <c r="C538">
        <v>1</v>
      </c>
      <c r="D538">
        <v>11</v>
      </c>
      <c r="E538">
        <v>1E-3</v>
      </c>
      <c r="F538">
        <v>66</v>
      </c>
      <c r="H538">
        <f t="shared" si="39"/>
        <v>66</v>
      </c>
    </row>
    <row r="539" spans="1:9" x14ac:dyDescent="0.3">
      <c r="A539" t="s">
        <v>18</v>
      </c>
      <c r="B539">
        <v>5</v>
      </c>
      <c r="C539">
        <v>1</v>
      </c>
      <c r="F539" s="1">
        <f>AVERAGE(F528:F538)</f>
        <v>66.400000000000006</v>
      </c>
      <c r="H539" s="1">
        <f>AVERAGE(H529:H538)</f>
        <v>52.854637340027651</v>
      </c>
      <c r="I539">
        <f>H539/F539</f>
        <v>0.79600357439800673</v>
      </c>
    </row>
    <row r="540" spans="1:9" x14ac:dyDescent="0.3">
      <c r="A540" t="s">
        <v>18</v>
      </c>
      <c r="B540">
        <v>5</v>
      </c>
      <c r="C540">
        <v>1</v>
      </c>
      <c r="D540">
        <v>1</v>
      </c>
      <c r="E540">
        <v>0.01</v>
      </c>
      <c r="F540">
        <v>60</v>
      </c>
      <c r="G540">
        <v>14.909470469469671</v>
      </c>
      <c r="H540">
        <f>F540-G540</f>
        <v>45.090529530530333</v>
      </c>
    </row>
    <row r="541" spans="1:9" x14ac:dyDescent="0.3">
      <c r="A541" t="s">
        <v>18</v>
      </c>
      <c r="B541">
        <v>5</v>
      </c>
      <c r="C541">
        <v>1</v>
      </c>
      <c r="D541">
        <v>2</v>
      </c>
      <c r="E541">
        <v>0.01</v>
      </c>
      <c r="F541">
        <v>57</v>
      </c>
      <c r="G541">
        <v>49.680957027298803</v>
      </c>
      <c r="H541">
        <f t="shared" ref="H541:H550" si="40">F541-G541</f>
        <v>7.3190429727011974</v>
      </c>
    </row>
    <row r="542" spans="1:9" x14ac:dyDescent="0.3">
      <c r="A542" t="s">
        <v>18</v>
      </c>
      <c r="B542">
        <v>5</v>
      </c>
      <c r="C542">
        <v>1</v>
      </c>
      <c r="D542">
        <v>3</v>
      </c>
      <c r="E542">
        <v>0.01</v>
      </c>
      <c r="F542">
        <v>66</v>
      </c>
      <c r="G542">
        <v>19.633894818978597</v>
      </c>
      <c r="H542">
        <f t="shared" si="40"/>
        <v>46.366105181021403</v>
      </c>
    </row>
    <row r="543" spans="1:9" x14ac:dyDescent="0.3">
      <c r="A543" t="s">
        <v>18</v>
      </c>
      <c r="B543">
        <v>5</v>
      </c>
      <c r="C543">
        <v>1</v>
      </c>
      <c r="D543">
        <v>4</v>
      </c>
      <c r="E543">
        <v>0.01</v>
      </c>
      <c r="F543">
        <v>73</v>
      </c>
      <c r="G543">
        <v>51.635752150570795</v>
      </c>
      <c r="H543">
        <f t="shared" si="40"/>
        <v>21.364247849429205</v>
      </c>
    </row>
    <row r="544" spans="1:9" x14ac:dyDescent="0.3">
      <c r="A544" t="s">
        <v>18</v>
      </c>
      <c r="B544">
        <v>5</v>
      </c>
      <c r="C544">
        <v>1</v>
      </c>
      <c r="D544">
        <v>5</v>
      </c>
      <c r="E544">
        <v>0.01</v>
      </c>
      <c r="F544">
        <v>74</v>
      </c>
      <c r="G544">
        <v>18.376764528274173</v>
      </c>
      <c r="H544">
        <f t="shared" si="40"/>
        <v>55.623235471725827</v>
      </c>
    </row>
    <row r="545" spans="1:9" x14ac:dyDescent="0.3">
      <c r="A545" t="s">
        <v>18</v>
      </c>
      <c r="B545">
        <v>5</v>
      </c>
      <c r="C545">
        <v>1</v>
      </c>
      <c r="D545">
        <v>6</v>
      </c>
      <c r="E545">
        <v>0.01</v>
      </c>
      <c r="F545">
        <v>76</v>
      </c>
      <c r="G545">
        <v>25.51448389482249</v>
      </c>
      <c r="H545">
        <f t="shared" si="40"/>
        <v>50.48551610517751</v>
      </c>
    </row>
    <row r="546" spans="1:9" x14ac:dyDescent="0.3">
      <c r="A546" t="s">
        <v>18</v>
      </c>
      <c r="B546">
        <v>5</v>
      </c>
      <c r="C546">
        <v>1</v>
      </c>
      <c r="D546">
        <v>7</v>
      </c>
      <c r="E546">
        <v>0.01</v>
      </c>
      <c r="F546">
        <v>64</v>
      </c>
      <c r="G546">
        <v>25.67244156538624</v>
      </c>
      <c r="H546">
        <f t="shared" si="40"/>
        <v>38.327558434613763</v>
      </c>
    </row>
    <row r="547" spans="1:9" x14ac:dyDescent="0.3">
      <c r="A547" t="s">
        <v>18</v>
      </c>
      <c r="B547">
        <v>5</v>
      </c>
      <c r="C547">
        <v>1</v>
      </c>
      <c r="D547">
        <v>8</v>
      </c>
      <c r="E547">
        <v>0.01</v>
      </c>
      <c r="F547">
        <v>70</v>
      </c>
      <c r="G547">
        <v>42.087769244967305</v>
      </c>
      <c r="H547">
        <f t="shared" si="40"/>
        <v>27.912230755032695</v>
      </c>
    </row>
    <row r="548" spans="1:9" x14ac:dyDescent="0.3">
      <c r="A548" t="s">
        <v>18</v>
      </c>
      <c r="B548">
        <v>5</v>
      </c>
      <c r="C548">
        <v>1</v>
      </c>
      <c r="D548">
        <v>9</v>
      </c>
      <c r="E548">
        <v>0.01</v>
      </c>
      <c r="F548">
        <v>68</v>
      </c>
      <c r="G548">
        <v>45.988070588789654</v>
      </c>
      <c r="H548">
        <f t="shared" si="40"/>
        <v>22.011929411210346</v>
      </c>
    </row>
    <row r="549" spans="1:9" x14ac:dyDescent="0.3">
      <c r="A549" t="s">
        <v>18</v>
      </c>
      <c r="B549">
        <v>5</v>
      </c>
      <c r="C549">
        <v>1</v>
      </c>
      <c r="D549">
        <v>10</v>
      </c>
      <c r="E549">
        <v>0.01</v>
      </c>
      <c r="F549">
        <v>61</v>
      </c>
      <c r="G549">
        <v>16.262677018896099</v>
      </c>
      <c r="H549">
        <f t="shared" si="40"/>
        <v>44.737322981103901</v>
      </c>
    </row>
    <row r="550" spans="1:9" x14ac:dyDescent="0.3">
      <c r="A550" t="s">
        <v>18</v>
      </c>
      <c r="B550">
        <v>5</v>
      </c>
      <c r="C550">
        <v>1</v>
      </c>
      <c r="D550">
        <v>11</v>
      </c>
      <c r="E550">
        <v>0.01</v>
      </c>
      <c r="F550">
        <v>61</v>
      </c>
      <c r="G550">
        <v>35.1052474324811</v>
      </c>
      <c r="H550">
        <f t="shared" si="40"/>
        <v>25.8947525675189</v>
      </c>
    </row>
    <row r="551" spans="1:9" x14ac:dyDescent="0.3">
      <c r="A551" t="s">
        <v>18</v>
      </c>
      <c r="B551">
        <v>5</v>
      </c>
      <c r="C551">
        <v>1</v>
      </c>
      <c r="F551" s="1">
        <f>AVERAGE(F540:F550)</f>
        <v>66.36363636363636</v>
      </c>
      <c r="H551" s="1">
        <f>AVERAGE(H540:H550)</f>
        <v>35.012042841824091</v>
      </c>
      <c r="I551">
        <f>H551/F551</f>
        <v>0.52757872775351378</v>
      </c>
    </row>
    <row r="552" spans="1:9" x14ac:dyDescent="0.3">
      <c r="A552" t="s">
        <v>18</v>
      </c>
      <c r="B552">
        <v>5</v>
      </c>
      <c r="C552">
        <v>1</v>
      </c>
      <c r="D552">
        <v>1</v>
      </c>
      <c r="E552">
        <v>0.1</v>
      </c>
      <c r="F552">
        <v>66</v>
      </c>
      <c r="G552">
        <v>60.992995306600399</v>
      </c>
      <c r="H552">
        <f>F552-G552</f>
        <v>5.0070046933996011</v>
      </c>
    </row>
    <row r="553" spans="1:9" x14ac:dyDescent="0.3">
      <c r="A553" t="s">
        <v>18</v>
      </c>
      <c r="B553">
        <v>5</v>
      </c>
      <c r="C553">
        <v>1</v>
      </c>
      <c r="D553">
        <v>2</v>
      </c>
      <c r="E553">
        <v>0.1</v>
      </c>
      <c r="F553">
        <v>56</v>
      </c>
      <c r="G553">
        <v>55.566126928928398</v>
      </c>
      <c r="H553">
        <f t="shared" ref="H553:H561" si="41">F553-G553</f>
        <v>0.43387307107160211</v>
      </c>
    </row>
    <row r="554" spans="1:9" x14ac:dyDescent="0.3">
      <c r="A554" t="s">
        <v>18</v>
      </c>
      <c r="B554">
        <v>5</v>
      </c>
      <c r="C554">
        <v>1</v>
      </c>
      <c r="D554">
        <v>3</v>
      </c>
      <c r="E554">
        <v>0.1</v>
      </c>
      <c r="F554">
        <v>53</v>
      </c>
      <c r="G554">
        <v>49.308558210966495</v>
      </c>
      <c r="H554">
        <f t="shared" si="41"/>
        <v>3.6914417890335045</v>
      </c>
    </row>
    <row r="555" spans="1:9" x14ac:dyDescent="0.3">
      <c r="A555" t="s">
        <v>18</v>
      </c>
      <c r="B555">
        <v>5</v>
      </c>
      <c r="C555">
        <v>1</v>
      </c>
      <c r="D555">
        <v>4</v>
      </c>
      <c r="E555">
        <v>0.1</v>
      </c>
      <c r="F555">
        <v>58</v>
      </c>
      <c r="G555">
        <v>51.001321244873196</v>
      </c>
      <c r="H555">
        <f t="shared" si="41"/>
        <v>6.9986787551268037</v>
      </c>
    </row>
    <row r="556" spans="1:9" x14ac:dyDescent="0.3">
      <c r="A556" t="s">
        <v>18</v>
      </c>
      <c r="B556">
        <v>5</v>
      </c>
      <c r="C556">
        <v>1</v>
      </c>
      <c r="D556">
        <v>5</v>
      </c>
      <c r="E556">
        <v>0.1</v>
      </c>
      <c r="F556">
        <v>66</v>
      </c>
      <c r="G556">
        <v>64.068490724578822</v>
      </c>
      <c r="H556">
        <f t="shared" si="41"/>
        <v>1.9315092754211776</v>
      </c>
    </row>
    <row r="557" spans="1:9" x14ac:dyDescent="0.3">
      <c r="A557" t="s">
        <v>18</v>
      </c>
      <c r="B557">
        <v>5</v>
      </c>
      <c r="C557">
        <v>1</v>
      </c>
      <c r="D557">
        <v>6</v>
      </c>
      <c r="E557">
        <v>0.1</v>
      </c>
      <c r="F557">
        <v>70</v>
      </c>
      <c r="G557">
        <v>61.751145247565397</v>
      </c>
      <c r="H557">
        <f t="shared" si="41"/>
        <v>8.2488547524346032</v>
      </c>
    </row>
    <row r="558" spans="1:9" x14ac:dyDescent="0.3">
      <c r="A558" t="s">
        <v>18</v>
      </c>
      <c r="B558">
        <v>5</v>
      </c>
      <c r="C558">
        <v>1</v>
      </c>
      <c r="D558">
        <v>7</v>
      </c>
      <c r="E558">
        <v>0.1</v>
      </c>
      <c r="F558">
        <v>62</v>
      </c>
      <c r="G558">
        <v>54.759741820559995</v>
      </c>
      <c r="H558">
        <f t="shared" si="41"/>
        <v>7.2402581794400049</v>
      </c>
    </row>
    <row r="559" spans="1:9" x14ac:dyDescent="0.3">
      <c r="A559" t="s">
        <v>18</v>
      </c>
      <c r="B559">
        <v>5</v>
      </c>
      <c r="C559">
        <v>1</v>
      </c>
      <c r="D559">
        <v>8</v>
      </c>
      <c r="E559">
        <v>0.1</v>
      </c>
      <c r="F559">
        <v>64</v>
      </c>
      <c r="G559">
        <v>50.218616966339496</v>
      </c>
      <c r="H559">
        <f t="shared" si="41"/>
        <v>13.781383033660504</v>
      </c>
    </row>
    <row r="560" spans="1:9" x14ac:dyDescent="0.3">
      <c r="A560" t="s">
        <v>18</v>
      </c>
      <c r="B560">
        <v>5</v>
      </c>
      <c r="C560">
        <v>1</v>
      </c>
      <c r="D560">
        <v>9</v>
      </c>
      <c r="E560">
        <v>0.1</v>
      </c>
      <c r="F560">
        <v>84</v>
      </c>
      <c r="G560">
        <v>82.030520195465598</v>
      </c>
      <c r="H560">
        <f t="shared" si="41"/>
        <v>1.9694798045344015</v>
      </c>
    </row>
    <row r="561" spans="1:9" x14ac:dyDescent="0.3">
      <c r="A561" t="s">
        <v>18</v>
      </c>
      <c r="B561">
        <v>5</v>
      </c>
      <c r="C561">
        <v>1</v>
      </c>
      <c r="D561">
        <v>10</v>
      </c>
      <c r="E561">
        <v>0.1</v>
      </c>
      <c r="F561">
        <v>78</v>
      </c>
      <c r="G561">
        <v>44.314082772065717</v>
      </c>
      <c r="H561">
        <f t="shared" si="41"/>
        <v>33.685917227934283</v>
      </c>
    </row>
    <row r="562" spans="1:9" x14ac:dyDescent="0.3">
      <c r="A562" t="s">
        <v>18</v>
      </c>
      <c r="B562">
        <v>5</v>
      </c>
      <c r="C562">
        <v>1</v>
      </c>
      <c r="F562" s="1">
        <f>AVERAGE(F552:F561)</f>
        <v>65.7</v>
      </c>
      <c r="H562" s="1">
        <f>AVERAGE(H552:H561)</f>
        <v>8.2988400582056485</v>
      </c>
      <c r="I562">
        <f>H562/F562</f>
        <v>0.12631415613707228</v>
      </c>
    </row>
    <row r="563" spans="1:9" x14ac:dyDescent="0.3">
      <c r="A563" t="s">
        <v>18</v>
      </c>
      <c r="B563">
        <v>5</v>
      </c>
      <c r="C563">
        <v>1</v>
      </c>
      <c r="D563">
        <v>1</v>
      </c>
      <c r="E563">
        <v>1</v>
      </c>
      <c r="F563">
        <v>79</v>
      </c>
      <c r="G563">
        <v>77.603992666530701</v>
      </c>
      <c r="H563">
        <f>F563-G563</f>
        <v>1.3960073334692993</v>
      </c>
    </row>
    <row r="564" spans="1:9" x14ac:dyDescent="0.3">
      <c r="A564" t="s">
        <v>18</v>
      </c>
      <c r="B564">
        <v>5</v>
      </c>
      <c r="C564">
        <v>1</v>
      </c>
      <c r="D564">
        <v>2</v>
      </c>
      <c r="E564">
        <v>1</v>
      </c>
      <c r="F564">
        <v>86</v>
      </c>
      <c r="G564">
        <v>84.171059501769193</v>
      </c>
      <c r="H564">
        <f t="shared" ref="H564:H573" si="42">F564-G564</f>
        <v>1.8289404982308071</v>
      </c>
    </row>
    <row r="565" spans="1:9" x14ac:dyDescent="0.3">
      <c r="A565" t="s">
        <v>18</v>
      </c>
      <c r="B565">
        <v>5</v>
      </c>
      <c r="C565">
        <v>1</v>
      </c>
      <c r="D565">
        <v>3</v>
      </c>
      <c r="E565">
        <v>1</v>
      </c>
      <c r="F565">
        <v>72</v>
      </c>
      <c r="G565">
        <v>69.257249548587097</v>
      </c>
      <c r="H565">
        <f t="shared" si="42"/>
        <v>2.7427504514129026</v>
      </c>
    </row>
    <row r="566" spans="1:9" x14ac:dyDescent="0.3">
      <c r="A566" t="s">
        <v>18</v>
      </c>
      <c r="B566">
        <v>5</v>
      </c>
      <c r="C566">
        <v>1</v>
      </c>
      <c r="D566">
        <v>4</v>
      </c>
      <c r="E566">
        <v>1</v>
      </c>
      <c r="F566">
        <v>75</v>
      </c>
      <c r="G566">
        <v>72.899452823636395</v>
      </c>
      <c r="H566">
        <f t="shared" si="42"/>
        <v>2.1005471763636052</v>
      </c>
    </row>
    <row r="567" spans="1:9" x14ac:dyDescent="0.3">
      <c r="A567" t="s">
        <v>18</v>
      </c>
      <c r="B567">
        <v>5</v>
      </c>
      <c r="C567">
        <v>1</v>
      </c>
      <c r="D567">
        <v>5</v>
      </c>
      <c r="E567">
        <v>1</v>
      </c>
      <c r="F567">
        <v>69</v>
      </c>
      <c r="G567">
        <v>69</v>
      </c>
      <c r="H567">
        <f t="shared" si="42"/>
        <v>0</v>
      </c>
    </row>
    <row r="568" spans="1:9" x14ac:dyDescent="0.3">
      <c r="A568" t="s">
        <v>18</v>
      </c>
      <c r="B568">
        <v>5</v>
      </c>
      <c r="C568">
        <v>1</v>
      </c>
      <c r="D568">
        <v>6</v>
      </c>
      <c r="E568">
        <v>1</v>
      </c>
      <c r="F568">
        <v>73</v>
      </c>
      <c r="G568">
        <v>71.858420215288206</v>
      </c>
      <c r="H568">
        <f t="shared" si="42"/>
        <v>1.1415797847117943</v>
      </c>
    </row>
    <row r="569" spans="1:9" x14ac:dyDescent="0.3">
      <c r="A569" t="s">
        <v>18</v>
      </c>
      <c r="B569">
        <v>5</v>
      </c>
      <c r="C569">
        <v>1</v>
      </c>
      <c r="D569">
        <v>7</v>
      </c>
      <c r="E569">
        <v>1</v>
      </c>
      <c r="F569">
        <v>68</v>
      </c>
      <c r="G569">
        <v>65.4713337176523</v>
      </c>
      <c r="H569">
        <f t="shared" si="42"/>
        <v>2.5286662823477002</v>
      </c>
    </row>
    <row r="570" spans="1:9" x14ac:dyDescent="0.3">
      <c r="A570" t="s">
        <v>18</v>
      </c>
      <c r="B570">
        <v>5</v>
      </c>
      <c r="C570">
        <v>1</v>
      </c>
      <c r="D570">
        <v>8</v>
      </c>
      <c r="E570">
        <v>1</v>
      </c>
      <c r="F570">
        <v>75</v>
      </c>
      <c r="G570">
        <v>73.757666306794405</v>
      </c>
      <c r="H570">
        <f t="shared" si="42"/>
        <v>1.2423336932055946</v>
      </c>
    </row>
    <row r="571" spans="1:9" x14ac:dyDescent="0.3">
      <c r="A571" t="s">
        <v>18</v>
      </c>
      <c r="B571">
        <v>5</v>
      </c>
      <c r="C571">
        <v>1</v>
      </c>
      <c r="D571">
        <v>9</v>
      </c>
      <c r="E571">
        <v>1</v>
      </c>
      <c r="F571">
        <v>70</v>
      </c>
      <c r="G571">
        <v>66.892089665873996</v>
      </c>
      <c r="H571">
        <f t="shared" si="42"/>
        <v>3.1079103341260037</v>
      </c>
    </row>
    <row r="572" spans="1:9" x14ac:dyDescent="0.3">
      <c r="A572" t="s">
        <v>18</v>
      </c>
      <c r="B572">
        <v>5</v>
      </c>
      <c r="C572">
        <v>1</v>
      </c>
      <c r="D572">
        <v>10</v>
      </c>
      <c r="E572">
        <v>1</v>
      </c>
      <c r="F572">
        <v>67</v>
      </c>
      <c r="G572">
        <v>65.184001397257802</v>
      </c>
      <c r="H572">
        <f t="shared" si="42"/>
        <v>1.8159986027421979</v>
      </c>
    </row>
    <row r="573" spans="1:9" x14ac:dyDescent="0.3">
      <c r="A573" t="s">
        <v>18</v>
      </c>
      <c r="B573">
        <v>5</v>
      </c>
      <c r="C573">
        <v>1</v>
      </c>
      <c r="D573">
        <v>11</v>
      </c>
      <c r="E573">
        <v>1</v>
      </c>
      <c r="F573">
        <v>82</v>
      </c>
      <c r="G573">
        <v>80.038247543583793</v>
      </c>
      <c r="H573">
        <f t="shared" si="42"/>
        <v>1.9617524564162068</v>
      </c>
    </row>
    <row r="574" spans="1:9" x14ac:dyDescent="0.3">
      <c r="A574" t="s">
        <v>18</v>
      </c>
      <c r="B574">
        <v>5</v>
      </c>
      <c r="C574">
        <v>1</v>
      </c>
      <c r="F574" s="1">
        <f>AVERAGE(F563:F573)</f>
        <v>74.181818181818187</v>
      </c>
      <c r="H574" s="1">
        <f>AVERAGE(H563:H573)</f>
        <v>1.8060442375478283</v>
      </c>
      <c r="I574">
        <f>H574/F574</f>
        <v>2.4346184574786899E-2</v>
      </c>
    </row>
    <row r="575" spans="1:9" x14ac:dyDescent="0.3">
      <c r="A575" t="s">
        <v>18</v>
      </c>
      <c r="B575">
        <v>5</v>
      </c>
      <c r="C575">
        <v>2</v>
      </c>
      <c r="D575">
        <v>1</v>
      </c>
      <c r="E575">
        <v>0</v>
      </c>
      <c r="F575" t="s">
        <v>8</v>
      </c>
      <c r="H575" t="s">
        <v>8</v>
      </c>
    </row>
    <row r="576" spans="1:9" x14ac:dyDescent="0.3">
      <c r="A576" t="s">
        <v>18</v>
      </c>
      <c r="B576">
        <v>5</v>
      </c>
      <c r="C576">
        <v>2</v>
      </c>
      <c r="D576">
        <v>2</v>
      </c>
      <c r="E576">
        <v>0</v>
      </c>
      <c r="F576" t="s">
        <v>8</v>
      </c>
      <c r="H576" t="s">
        <v>8</v>
      </c>
    </row>
    <row r="577" spans="1:9" x14ac:dyDescent="0.3">
      <c r="A577" t="s">
        <v>18</v>
      </c>
      <c r="B577">
        <v>5</v>
      </c>
      <c r="C577">
        <v>2</v>
      </c>
      <c r="D577">
        <v>3</v>
      </c>
      <c r="E577">
        <v>0</v>
      </c>
      <c r="F577">
        <v>82.179000000000002</v>
      </c>
      <c r="G577">
        <v>20.870582940748399</v>
      </c>
      <c r="H577">
        <f>F577-G577</f>
        <v>61.308417059251603</v>
      </c>
    </row>
    <row r="578" spans="1:9" x14ac:dyDescent="0.3">
      <c r="A578" t="s">
        <v>18</v>
      </c>
      <c r="B578">
        <v>5</v>
      </c>
      <c r="C578">
        <v>2</v>
      </c>
      <c r="D578">
        <v>4</v>
      </c>
      <c r="E578">
        <v>0</v>
      </c>
      <c r="F578">
        <v>79.760999999999996</v>
      </c>
      <c r="G578">
        <v>9.5394623115239572</v>
      </c>
      <c r="H578">
        <f t="shared" ref="H578:H580" si="43">F578-G578</f>
        <v>70.221537688476033</v>
      </c>
    </row>
    <row r="579" spans="1:9" x14ac:dyDescent="0.3">
      <c r="A579" t="s">
        <v>18</v>
      </c>
      <c r="B579">
        <v>5</v>
      </c>
      <c r="C579">
        <v>2</v>
      </c>
      <c r="D579">
        <v>5</v>
      </c>
      <c r="E579">
        <v>0</v>
      </c>
      <c r="F579">
        <v>96.674999999999997</v>
      </c>
      <c r="G579">
        <v>29.407649493666501</v>
      </c>
      <c r="H579">
        <f t="shared" si="43"/>
        <v>67.2673505063335</v>
      </c>
    </row>
    <row r="580" spans="1:9" x14ac:dyDescent="0.3">
      <c r="A580" t="s">
        <v>18</v>
      </c>
      <c r="B580">
        <v>5</v>
      </c>
      <c r="C580">
        <v>2</v>
      </c>
      <c r="D580">
        <v>6</v>
      </c>
      <c r="E580">
        <v>0</v>
      </c>
      <c r="F580">
        <v>73.992999999999995</v>
      </c>
      <c r="G580">
        <v>20.735643517457738</v>
      </c>
      <c r="H580">
        <f t="shared" si="43"/>
        <v>53.257356482542257</v>
      </c>
    </row>
    <row r="581" spans="1:9" x14ac:dyDescent="0.3">
      <c r="A581" t="s">
        <v>18</v>
      </c>
      <c r="B581">
        <v>5</v>
      </c>
      <c r="C581">
        <v>2</v>
      </c>
      <c r="D581">
        <v>7</v>
      </c>
      <c r="E581">
        <v>0</v>
      </c>
      <c r="F581" t="s">
        <v>8</v>
      </c>
      <c r="H581" t="s">
        <v>8</v>
      </c>
    </row>
    <row r="582" spans="1:9" x14ac:dyDescent="0.3">
      <c r="A582" t="s">
        <v>18</v>
      </c>
      <c r="B582">
        <v>5</v>
      </c>
      <c r="C582">
        <v>2</v>
      </c>
      <c r="D582">
        <v>8</v>
      </c>
      <c r="E582">
        <v>0</v>
      </c>
      <c r="F582" t="s">
        <v>8</v>
      </c>
      <c r="H582" t="s">
        <v>8</v>
      </c>
    </row>
    <row r="583" spans="1:9" x14ac:dyDescent="0.3">
      <c r="A583" t="s">
        <v>18</v>
      </c>
      <c r="B583">
        <v>5</v>
      </c>
      <c r="C583">
        <v>2</v>
      </c>
      <c r="D583">
        <v>9</v>
      </c>
      <c r="E583">
        <v>0</v>
      </c>
      <c r="F583">
        <v>81.796999999999997</v>
      </c>
      <c r="G583">
        <v>38.885760934384997</v>
      </c>
      <c r="H583">
        <f>F583-G583</f>
        <v>42.911239065615</v>
      </c>
    </row>
    <row r="584" spans="1:9" x14ac:dyDescent="0.3">
      <c r="A584" t="s">
        <v>18</v>
      </c>
      <c r="B584">
        <v>5</v>
      </c>
      <c r="C584">
        <v>2</v>
      </c>
      <c r="D584">
        <v>10</v>
      </c>
      <c r="E584">
        <v>0</v>
      </c>
      <c r="F584" t="s">
        <v>8</v>
      </c>
      <c r="H584" t="s">
        <v>8</v>
      </c>
    </row>
    <row r="585" spans="1:9" x14ac:dyDescent="0.3">
      <c r="A585" t="s">
        <v>18</v>
      </c>
      <c r="B585">
        <v>5</v>
      </c>
      <c r="C585">
        <v>2</v>
      </c>
      <c r="D585">
        <v>11</v>
      </c>
      <c r="E585">
        <v>0</v>
      </c>
      <c r="F585">
        <v>77.02</v>
      </c>
      <c r="G585">
        <v>18.2436148712478</v>
      </c>
      <c r="H585">
        <f>F585-G585</f>
        <v>58.776385128752196</v>
      </c>
    </row>
    <row r="586" spans="1:9" x14ac:dyDescent="0.3">
      <c r="A586" t="s">
        <v>18</v>
      </c>
      <c r="B586">
        <v>5</v>
      </c>
      <c r="C586">
        <v>2</v>
      </c>
      <c r="F586" s="1">
        <f>AVERAGE(F575:F585)</f>
        <v>81.904166666666654</v>
      </c>
      <c r="H586" s="1">
        <f>AVERAGE(H577:H585)</f>
        <v>58.957047655161773</v>
      </c>
      <c r="I586">
        <f>H586/F586</f>
        <v>0.71982965036571334</v>
      </c>
    </row>
    <row r="587" spans="1:9" x14ac:dyDescent="0.3">
      <c r="A587" t="s">
        <v>18</v>
      </c>
      <c r="B587">
        <v>5</v>
      </c>
      <c r="C587">
        <v>2</v>
      </c>
      <c r="D587">
        <v>1</v>
      </c>
      <c r="E587">
        <v>1E-3</v>
      </c>
      <c r="F587" t="s">
        <v>8</v>
      </c>
      <c r="H587" t="s">
        <v>8</v>
      </c>
    </row>
    <row r="588" spans="1:9" x14ac:dyDescent="0.3">
      <c r="A588" t="s">
        <v>18</v>
      </c>
      <c r="B588">
        <v>5</v>
      </c>
      <c r="C588">
        <v>2</v>
      </c>
      <c r="D588">
        <v>2</v>
      </c>
      <c r="E588">
        <v>1E-3</v>
      </c>
      <c r="F588">
        <v>83.915999999999997</v>
      </c>
      <c r="G588">
        <v>49.121767082485299</v>
      </c>
      <c r="H588">
        <f>F588-G588</f>
        <v>34.794232917514698</v>
      </c>
    </row>
    <row r="589" spans="1:9" x14ac:dyDescent="0.3">
      <c r="A589" t="s">
        <v>18</v>
      </c>
      <c r="B589">
        <v>5</v>
      </c>
      <c r="C589">
        <v>2</v>
      </c>
      <c r="D589">
        <v>3</v>
      </c>
      <c r="E589">
        <v>1E-3</v>
      </c>
      <c r="F589">
        <v>80.777000000000001</v>
      </c>
      <c r="H589">
        <f t="shared" ref="H589:H590" si="44">F589-G589</f>
        <v>80.777000000000001</v>
      </c>
    </row>
    <row r="590" spans="1:9" x14ac:dyDescent="0.3">
      <c r="A590" t="s">
        <v>18</v>
      </c>
      <c r="B590">
        <v>5</v>
      </c>
      <c r="C590">
        <v>2</v>
      </c>
      <c r="D590">
        <v>4</v>
      </c>
      <c r="E590">
        <v>1E-3</v>
      </c>
      <c r="F590">
        <v>89.423000000000002</v>
      </c>
      <c r="G590">
        <v>71.485136598169802</v>
      </c>
      <c r="H590">
        <f t="shared" si="44"/>
        <v>17.937863401830199</v>
      </c>
    </row>
    <row r="591" spans="1:9" x14ac:dyDescent="0.3">
      <c r="A591" t="s">
        <v>18</v>
      </c>
      <c r="B591">
        <v>5</v>
      </c>
      <c r="C591">
        <v>2</v>
      </c>
      <c r="D591">
        <v>5</v>
      </c>
      <c r="E591">
        <v>1E-3</v>
      </c>
      <c r="F591" t="s">
        <v>8</v>
      </c>
      <c r="H591" t="s">
        <v>8</v>
      </c>
    </row>
    <row r="592" spans="1:9" x14ac:dyDescent="0.3">
      <c r="A592" t="s">
        <v>18</v>
      </c>
      <c r="B592">
        <v>5</v>
      </c>
      <c r="C592">
        <v>2</v>
      </c>
      <c r="D592">
        <v>6</v>
      </c>
      <c r="E592">
        <v>1E-3</v>
      </c>
      <c r="F592" t="s">
        <v>8</v>
      </c>
      <c r="H592" t="s">
        <v>8</v>
      </c>
    </row>
    <row r="593" spans="1:9" x14ac:dyDescent="0.3">
      <c r="A593" t="s">
        <v>18</v>
      </c>
      <c r="B593">
        <v>5</v>
      </c>
      <c r="C593">
        <v>2</v>
      </c>
      <c r="D593">
        <v>7</v>
      </c>
      <c r="E593">
        <v>1E-3</v>
      </c>
      <c r="F593" t="s">
        <v>8</v>
      </c>
      <c r="H593" t="s">
        <v>8</v>
      </c>
    </row>
    <row r="594" spans="1:9" x14ac:dyDescent="0.3">
      <c r="A594" t="s">
        <v>18</v>
      </c>
      <c r="B594">
        <v>5</v>
      </c>
      <c r="C594">
        <v>2</v>
      </c>
      <c r="D594">
        <v>8</v>
      </c>
      <c r="E594">
        <v>1E-3</v>
      </c>
      <c r="F594" t="s">
        <v>8</v>
      </c>
      <c r="H594" t="s">
        <v>8</v>
      </c>
    </row>
    <row r="595" spans="1:9" x14ac:dyDescent="0.3">
      <c r="A595" t="s">
        <v>18</v>
      </c>
      <c r="B595">
        <v>5</v>
      </c>
      <c r="C595">
        <v>2</v>
      </c>
      <c r="D595">
        <v>9</v>
      </c>
      <c r="E595">
        <v>1E-3</v>
      </c>
      <c r="F595">
        <v>69.87</v>
      </c>
      <c r="G595">
        <v>48.031291656112522</v>
      </c>
      <c r="H595">
        <f>F595-G595</f>
        <v>21.838708343887482</v>
      </c>
    </row>
    <row r="596" spans="1:9" x14ac:dyDescent="0.3">
      <c r="A596" t="s">
        <v>18</v>
      </c>
      <c r="B596">
        <v>5</v>
      </c>
      <c r="C596">
        <v>2</v>
      </c>
      <c r="D596">
        <v>10</v>
      </c>
      <c r="E596">
        <v>1E-3</v>
      </c>
      <c r="F596">
        <v>74.073999999999998</v>
      </c>
      <c r="G596">
        <v>37.374904950417402</v>
      </c>
      <c r="H596">
        <f t="shared" ref="H596:H597" si="45">F596-G596</f>
        <v>36.699095049582596</v>
      </c>
    </row>
    <row r="597" spans="1:9" x14ac:dyDescent="0.3">
      <c r="A597" t="s">
        <v>18</v>
      </c>
      <c r="B597">
        <v>5</v>
      </c>
      <c r="C597">
        <v>2</v>
      </c>
      <c r="D597">
        <v>11</v>
      </c>
      <c r="E597">
        <v>1E-3</v>
      </c>
      <c r="F597">
        <v>61.845999999999997</v>
      </c>
      <c r="G597">
        <v>43.658692185007901</v>
      </c>
      <c r="H597">
        <f t="shared" si="45"/>
        <v>18.187307814992096</v>
      </c>
    </row>
    <row r="598" spans="1:9" x14ac:dyDescent="0.3">
      <c r="A598" t="s">
        <v>18</v>
      </c>
      <c r="B598">
        <v>5</v>
      </c>
      <c r="C598">
        <v>2</v>
      </c>
      <c r="F598" s="1">
        <f>AVERAGE(F587:F597)</f>
        <v>76.650999999999996</v>
      </c>
      <c r="H598" s="1">
        <f>AVERAGE(H588:H597)</f>
        <v>35.039034587967848</v>
      </c>
      <c r="I598">
        <f>H598/F598</f>
        <v>0.45712429828662182</v>
      </c>
    </row>
    <row r="599" spans="1:9" x14ac:dyDescent="0.3">
      <c r="A599" t="s">
        <v>18</v>
      </c>
      <c r="B599">
        <v>5</v>
      </c>
      <c r="C599">
        <v>2</v>
      </c>
      <c r="D599">
        <v>1</v>
      </c>
      <c r="E599">
        <v>0.01</v>
      </c>
      <c r="F599" t="s">
        <v>8</v>
      </c>
      <c r="H599" t="s">
        <v>8</v>
      </c>
    </row>
    <row r="600" spans="1:9" x14ac:dyDescent="0.3">
      <c r="A600" t="s">
        <v>18</v>
      </c>
      <c r="B600">
        <v>5</v>
      </c>
      <c r="C600">
        <v>2</v>
      </c>
      <c r="D600">
        <v>2</v>
      </c>
      <c r="E600">
        <v>0.01</v>
      </c>
      <c r="F600">
        <v>84.843999999999994</v>
      </c>
      <c r="H600">
        <f>F600-G600</f>
        <v>84.843999999999994</v>
      </c>
    </row>
    <row r="601" spans="1:9" x14ac:dyDescent="0.3">
      <c r="A601" t="s">
        <v>18</v>
      </c>
      <c r="B601">
        <v>5</v>
      </c>
      <c r="C601">
        <v>2</v>
      </c>
      <c r="D601">
        <v>3</v>
      </c>
      <c r="E601">
        <v>0.01</v>
      </c>
      <c r="F601">
        <v>71.965999999999994</v>
      </c>
      <c r="G601">
        <v>28.395658180004201</v>
      </c>
      <c r="H601">
        <f t="shared" ref="H601:H609" si="46">F601-G601</f>
        <v>43.570341819995789</v>
      </c>
    </row>
    <row r="602" spans="1:9" x14ac:dyDescent="0.3">
      <c r="A602" t="s">
        <v>18</v>
      </c>
      <c r="B602">
        <v>5</v>
      </c>
      <c r="C602">
        <v>2</v>
      </c>
      <c r="D602">
        <v>4</v>
      </c>
      <c r="E602">
        <v>0.01</v>
      </c>
      <c r="F602">
        <v>86.52</v>
      </c>
      <c r="G602">
        <v>43.109349071952003</v>
      </c>
      <c r="H602">
        <f t="shared" si="46"/>
        <v>43.410650928047993</v>
      </c>
    </row>
    <row r="603" spans="1:9" x14ac:dyDescent="0.3">
      <c r="A603" t="s">
        <v>18</v>
      </c>
      <c r="B603">
        <v>5</v>
      </c>
      <c r="C603">
        <v>2</v>
      </c>
      <c r="D603">
        <v>5</v>
      </c>
      <c r="E603">
        <v>0.01</v>
      </c>
      <c r="F603">
        <v>85.123999999999995</v>
      </c>
      <c r="G603">
        <v>34.3551626334445</v>
      </c>
      <c r="H603">
        <f t="shared" si="46"/>
        <v>50.768837366555495</v>
      </c>
    </row>
    <row r="604" spans="1:9" x14ac:dyDescent="0.3">
      <c r="A604" t="s">
        <v>18</v>
      </c>
      <c r="B604">
        <v>5</v>
      </c>
      <c r="C604">
        <v>2</v>
      </c>
      <c r="D604">
        <v>6</v>
      </c>
      <c r="E604">
        <v>0.01</v>
      </c>
      <c r="F604">
        <v>84.254999999999995</v>
      </c>
      <c r="G604">
        <v>22.974573095658702</v>
      </c>
      <c r="H604">
        <f t="shared" si="46"/>
        <v>61.280426904341297</v>
      </c>
    </row>
    <row r="605" spans="1:9" x14ac:dyDescent="0.3">
      <c r="A605" t="s">
        <v>18</v>
      </c>
      <c r="B605">
        <v>5</v>
      </c>
      <c r="C605">
        <v>2</v>
      </c>
      <c r="D605">
        <v>7</v>
      </c>
      <c r="E605">
        <v>0.01</v>
      </c>
      <c r="F605">
        <v>64.391000000000005</v>
      </c>
      <c r="G605">
        <v>17.966532843349</v>
      </c>
      <c r="H605">
        <f t="shared" si="46"/>
        <v>46.424467156651005</v>
      </c>
    </row>
    <row r="606" spans="1:9" x14ac:dyDescent="0.3">
      <c r="A606" t="s">
        <v>18</v>
      </c>
      <c r="B606">
        <v>5</v>
      </c>
      <c r="C606">
        <v>2</v>
      </c>
      <c r="D606">
        <v>8</v>
      </c>
      <c r="E606">
        <v>0.01</v>
      </c>
      <c r="F606">
        <v>73.585999999999999</v>
      </c>
      <c r="G606">
        <v>12.08848013845569</v>
      </c>
      <c r="H606">
        <f t="shared" si="46"/>
        <v>61.497519861544305</v>
      </c>
    </row>
    <row r="607" spans="1:9" x14ac:dyDescent="0.3">
      <c r="A607" t="s">
        <v>18</v>
      </c>
      <c r="B607">
        <v>5</v>
      </c>
      <c r="C607">
        <v>2</v>
      </c>
      <c r="D607">
        <v>9</v>
      </c>
      <c r="E607">
        <v>0.01</v>
      </c>
      <c r="F607">
        <v>57.523000000000003</v>
      </c>
      <c r="G607">
        <v>30.623094000427798</v>
      </c>
      <c r="H607">
        <f t="shared" si="46"/>
        <v>26.899905999572205</v>
      </c>
    </row>
    <row r="608" spans="1:9" x14ac:dyDescent="0.3">
      <c r="A608" t="s">
        <v>18</v>
      </c>
      <c r="B608">
        <v>5</v>
      </c>
      <c r="C608">
        <v>2</v>
      </c>
      <c r="D608">
        <v>10</v>
      </c>
      <c r="E608">
        <v>0.01</v>
      </c>
      <c r="F608">
        <v>61.009</v>
      </c>
      <c r="G608">
        <v>15.5235308151093</v>
      </c>
      <c r="H608">
        <f t="shared" si="46"/>
        <v>45.485469184890704</v>
      </c>
    </row>
    <row r="609" spans="1:9" x14ac:dyDescent="0.3">
      <c r="A609" t="s">
        <v>18</v>
      </c>
      <c r="B609">
        <v>5</v>
      </c>
      <c r="C609">
        <v>2</v>
      </c>
      <c r="D609">
        <v>11</v>
      </c>
      <c r="E609">
        <v>0.01</v>
      </c>
      <c r="F609">
        <v>61.697000000000003</v>
      </c>
      <c r="G609">
        <v>50.303464687384903</v>
      </c>
      <c r="H609">
        <f t="shared" si="46"/>
        <v>11.3935353126151</v>
      </c>
    </row>
    <row r="610" spans="1:9" x14ac:dyDescent="0.3">
      <c r="A610" t="s">
        <v>18</v>
      </c>
      <c r="B610">
        <v>5</v>
      </c>
      <c r="C610">
        <v>2</v>
      </c>
      <c r="F610" s="1">
        <f>AVERAGE(F599:F609)</f>
        <v>73.091499999999996</v>
      </c>
      <c r="H610" s="1">
        <f>AVERAGE(H600:H609)</f>
        <v>47.557515453421388</v>
      </c>
      <c r="I610">
        <f>H610/F610</f>
        <v>0.65065726457141237</v>
      </c>
    </row>
    <row r="611" spans="1:9" x14ac:dyDescent="0.3">
      <c r="A611" t="s">
        <v>18</v>
      </c>
      <c r="B611">
        <v>5</v>
      </c>
      <c r="C611">
        <v>2</v>
      </c>
      <c r="D611">
        <v>1</v>
      </c>
      <c r="E611">
        <v>0.1</v>
      </c>
      <c r="F611">
        <v>84.137</v>
      </c>
      <c r="G611">
        <v>73.439605648197301</v>
      </c>
      <c r="H611">
        <f>F611-G611</f>
        <v>10.6973943518027</v>
      </c>
    </row>
    <row r="612" spans="1:9" x14ac:dyDescent="0.3">
      <c r="A612" t="s">
        <v>18</v>
      </c>
      <c r="B612">
        <v>5</v>
      </c>
      <c r="C612">
        <v>2</v>
      </c>
      <c r="D612">
        <v>2</v>
      </c>
      <c r="E612">
        <v>0.1</v>
      </c>
      <c r="F612">
        <v>67.626999999999995</v>
      </c>
      <c r="G612">
        <v>35.638823886887302</v>
      </c>
      <c r="H612">
        <f t="shared" ref="H612:H621" si="47">F612-G612</f>
        <v>31.988176113112694</v>
      </c>
    </row>
    <row r="613" spans="1:9" x14ac:dyDescent="0.3">
      <c r="A613" t="s">
        <v>18</v>
      </c>
      <c r="B613">
        <v>5</v>
      </c>
      <c r="C613">
        <v>2</v>
      </c>
      <c r="D613">
        <v>3</v>
      </c>
      <c r="E613">
        <v>0.1</v>
      </c>
      <c r="F613">
        <v>86.938000000000002</v>
      </c>
      <c r="G613">
        <v>69.2890976164378</v>
      </c>
      <c r="H613">
        <f t="shared" si="47"/>
        <v>17.648902383562202</v>
      </c>
    </row>
    <row r="614" spans="1:9" x14ac:dyDescent="0.3">
      <c r="A614" t="s">
        <v>18</v>
      </c>
      <c r="B614">
        <v>5</v>
      </c>
      <c r="C614">
        <v>2</v>
      </c>
      <c r="D614">
        <v>4</v>
      </c>
      <c r="E614">
        <v>0.1</v>
      </c>
      <c r="F614">
        <v>69.040999999999997</v>
      </c>
      <c r="G614">
        <v>48.809427245367502</v>
      </c>
      <c r="H614">
        <f t="shared" si="47"/>
        <v>20.231572754632495</v>
      </c>
    </row>
    <row r="615" spans="1:9" x14ac:dyDescent="0.3">
      <c r="A615" t="s">
        <v>18</v>
      </c>
      <c r="B615">
        <v>5</v>
      </c>
      <c r="C615">
        <v>2</v>
      </c>
      <c r="D615">
        <v>5</v>
      </c>
      <c r="E615">
        <v>0.1</v>
      </c>
      <c r="F615">
        <v>85.471000000000004</v>
      </c>
      <c r="G615">
        <v>63.172163165022702</v>
      </c>
      <c r="H615">
        <f t="shared" si="47"/>
        <v>22.298836834977301</v>
      </c>
    </row>
    <row r="616" spans="1:9" x14ac:dyDescent="0.3">
      <c r="A616" t="s">
        <v>18</v>
      </c>
      <c r="B616">
        <v>5</v>
      </c>
      <c r="C616">
        <v>2</v>
      </c>
      <c r="D616">
        <v>6</v>
      </c>
      <c r="E616">
        <v>0.1</v>
      </c>
      <c r="F616">
        <v>82.358000000000004</v>
      </c>
      <c r="G616">
        <v>76.349652087474993</v>
      </c>
      <c r="H616">
        <f t="shared" si="47"/>
        <v>6.0083479125250108</v>
      </c>
    </row>
    <row r="617" spans="1:9" x14ac:dyDescent="0.3">
      <c r="A617" t="s">
        <v>18</v>
      </c>
      <c r="B617">
        <v>5</v>
      </c>
      <c r="C617">
        <v>2</v>
      </c>
      <c r="D617">
        <v>7</v>
      </c>
      <c r="E617">
        <v>0.1</v>
      </c>
      <c r="F617">
        <v>64.03</v>
      </c>
      <c r="G617">
        <v>59.760224368077203</v>
      </c>
      <c r="H617">
        <f t="shared" si="47"/>
        <v>4.2697756319227977</v>
      </c>
    </row>
    <row r="618" spans="1:9" x14ac:dyDescent="0.3">
      <c r="A618" t="s">
        <v>18</v>
      </c>
      <c r="B618">
        <v>5</v>
      </c>
      <c r="C618">
        <v>2</v>
      </c>
      <c r="D618">
        <v>8</v>
      </c>
      <c r="E618">
        <v>0.1</v>
      </c>
      <c r="F618">
        <v>80.382000000000005</v>
      </c>
      <c r="G618">
        <v>76.039243798907293</v>
      </c>
      <c r="H618">
        <f t="shared" si="47"/>
        <v>4.3427562010927119</v>
      </c>
    </row>
    <row r="619" spans="1:9" x14ac:dyDescent="0.3">
      <c r="A619" t="s">
        <v>18</v>
      </c>
      <c r="B619">
        <v>5</v>
      </c>
      <c r="C619">
        <v>2</v>
      </c>
      <c r="D619">
        <v>9</v>
      </c>
      <c r="E619">
        <v>0.1</v>
      </c>
      <c r="F619">
        <v>76.284999999999997</v>
      </c>
      <c r="G619">
        <v>70.628405636051198</v>
      </c>
      <c r="H619">
        <f t="shared" si="47"/>
        <v>5.6565943639487983</v>
      </c>
    </row>
    <row r="620" spans="1:9" x14ac:dyDescent="0.3">
      <c r="A620" t="s">
        <v>18</v>
      </c>
      <c r="B620">
        <v>5</v>
      </c>
      <c r="C620">
        <v>2</v>
      </c>
      <c r="D620">
        <v>10</v>
      </c>
      <c r="E620">
        <v>0.1</v>
      </c>
      <c r="F620">
        <v>81.378</v>
      </c>
      <c r="G620">
        <v>75.083869510776196</v>
      </c>
      <c r="H620">
        <f t="shared" si="47"/>
        <v>6.2941304892238037</v>
      </c>
    </row>
    <row r="621" spans="1:9" x14ac:dyDescent="0.3">
      <c r="A621" t="s">
        <v>18</v>
      </c>
      <c r="B621">
        <v>5</v>
      </c>
      <c r="C621">
        <v>2</v>
      </c>
      <c r="D621">
        <v>11</v>
      </c>
      <c r="E621">
        <v>0.1</v>
      </c>
      <c r="F621">
        <v>72.972999999999999</v>
      </c>
      <c r="G621">
        <v>70.758897317484198</v>
      </c>
      <c r="H621">
        <f t="shared" si="47"/>
        <v>2.2141026825158008</v>
      </c>
    </row>
    <row r="622" spans="1:9" x14ac:dyDescent="0.3">
      <c r="A622" t="s">
        <v>18</v>
      </c>
      <c r="B622">
        <v>5</v>
      </c>
      <c r="C622">
        <v>2</v>
      </c>
      <c r="F622" s="1">
        <f>AVERAGE(F611:F621)</f>
        <v>77.329090909090894</v>
      </c>
      <c r="H622" s="1">
        <f>AVERAGE(H611:H621)</f>
        <v>11.968235429028756</v>
      </c>
      <c r="I622">
        <f>H622/F622</f>
        <v>0.15477015555631932</v>
      </c>
    </row>
    <row r="623" spans="1:9" x14ac:dyDescent="0.3">
      <c r="A623" t="s">
        <v>18</v>
      </c>
      <c r="B623">
        <v>5</v>
      </c>
      <c r="C623">
        <v>2</v>
      </c>
      <c r="D623">
        <v>1</v>
      </c>
      <c r="E623">
        <v>1</v>
      </c>
      <c r="F623">
        <v>80.694000000000003</v>
      </c>
      <c r="G623">
        <v>67.3903833469152</v>
      </c>
      <c r="H623">
        <f>F623-G623</f>
        <v>13.303616653084802</v>
      </c>
    </row>
    <row r="624" spans="1:9" x14ac:dyDescent="0.3">
      <c r="A624" t="s">
        <v>18</v>
      </c>
      <c r="B624">
        <v>5</v>
      </c>
      <c r="C624">
        <v>2</v>
      </c>
      <c r="D624">
        <v>2</v>
      </c>
      <c r="E624">
        <v>1</v>
      </c>
      <c r="F624">
        <v>80.950999999999993</v>
      </c>
      <c r="G624">
        <v>76.763372652648798</v>
      </c>
      <c r="H624">
        <f t="shared" ref="H624:H633" si="48">F624-G624</f>
        <v>4.1876273473511958</v>
      </c>
    </row>
    <row r="625" spans="1:9" x14ac:dyDescent="0.3">
      <c r="A625" t="s">
        <v>18</v>
      </c>
      <c r="B625">
        <v>5</v>
      </c>
      <c r="C625">
        <v>2</v>
      </c>
      <c r="D625">
        <v>3</v>
      </c>
      <c r="E625">
        <v>1</v>
      </c>
      <c r="F625">
        <v>93.466999999999999</v>
      </c>
      <c r="G625">
        <v>91.648057251155294</v>
      </c>
      <c r="H625">
        <f t="shared" si="48"/>
        <v>1.8189427488447052</v>
      </c>
    </row>
    <row r="626" spans="1:9" x14ac:dyDescent="0.3">
      <c r="A626" t="s">
        <v>18</v>
      </c>
      <c r="B626">
        <v>5</v>
      </c>
      <c r="C626">
        <v>2</v>
      </c>
      <c r="D626">
        <v>4</v>
      </c>
      <c r="E626">
        <v>1</v>
      </c>
      <c r="F626">
        <v>69.426000000000002</v>
      </c>
      <c r="G626">
        <v>57.066486112688601</v>
      </c>
      <c r="H626">
        <f t="shared" si="48"/>
        <v>12.359513887311401</v>
      </c>
    </row>
    <row r="627" spans="1:9" x14ac:dyDescent="0.3">
      <c r="A627" t="s">
        <v>18</v>
      </c>
      <c r="B627">
        <v>5</v>
      </c>
      <c r="C627">
        <v>2</v>
      </c>
      <c r="D627">
        <v>5</v>
      </c>
      <c r="E627">
        <v>1</v>
      </c>
      <c r="F627">
        <v>75.448999999999998</v>
      </c>
      <c r="G627">
        <v>60.497239144574202</v>
      </c>
      <c r="H627">
        <f t="shared" si="48"/>
        <v>14.951760855425796</v>
      </c>
    </row>
    <row r="628" spans="1:9" x14ac:dyDescent="0.3">
      <c r="A628" t="s">
        <v>18</v>
      </c>
      <c r="B628">
        <v>5</v>
      </c>
      <c r="C628">
        <v>2</v>
      </c>
      <c r="D628">
        <v>6</v>
      </c>
      <c r="E628">
        <v>1</v>
      </c>
      <c r="F628">
        <v>74.855000000000004</v>
      </c>
      <c r="G628">
        <v>70.301152662315801</v>
      </c>
      <c r="H628">
        <f t="shared" si="48"/>
        <v>4.5538473376842035</v>
      </c>
    </row>
    <row r="629" spans="1:9" x14ac:dyDescent="0.3">
      <c r="A629" t="s">
        <v>18</v>
      </c>
      <c r="B629">
        <v>5</v>
      </c>
      <c r="C629">
        <v>2</v>
      </c>
      <c r="D629">
        <v>7</v>
      </c>
      <c r="E629">
        <v>1</v>
      </c>
      <c r="F629">
        <v>77.694999999999993</v>
      </c>
      <c r="G629">
        <v>75.678642801050501</v>
      </c>
      <c r="H629">
        <f t="shared" si="48"/>
        <v>2.0163571989494926</v>
      </c>
    </row>
    <row r="630" spans="1:9" x14ac:dyDescent="0.3">
      <c r="A630" t="s">
        <v>18</v>
      </c>
      <c r="B630">
        <v>5</v>
      </c>
      <c r="C630">
        <v>2</v>
      </c>
      <c r="D630">
        <v>8</v>
      </c>
      <c r="E630">
        <v>1</v>
      </c>
      <c r="F630">
        <v>63.140999999999998</v>
      </c>
      <c r="G630">
        <v>61.957547541075002</v>
      </c>
      <c r="H630">
        <f t="shared" si="48"/>
        <v>1.1834524589249966</v>
      </c>
    </row>
    <row r="631" spans="1:9" x14ac:dyDescent="0.3">
      <c r="A631" t="s">
        <v>18</v>
      </c>
      <c r="B631">
        <v>5</v>
      </c>
      <c r="C631">
        <v>2</v>
      </c>
      <c r="D631">
        <v>9</v>
      </c>
      <c r="E631">
        <v>1</v>
      </c>
      <c r="F631">
        <v>69.662999999999997</v>
      </c>
      <c r="G631">
        <v>65.160580658510796</v>
      </c>
      <c r="H631">
        <f t="shared" si="48"/>
        <v>4.5024193414892011</v>
      </c>
    </row>
    <row r="632" spans="1:9" x14ac:dyDescent="0.3">
      <c r="A632" t="s">
        <v>18</v>
      </c>
      <c r="B632">
        <v>5</v>
      </c>
      <c r="C632">
        <v>2</v>
      </c>
      <c r="D632">
        <v>10</v>
      </c>
      <c r="E632">
        <v>1</v>
      </c>
      <c r="F632">
        <v>66.73</v>
      </c>
      <c r="G632">
        <v>64.9735637392764</v>
      </c>
      <c r="H632">
        <f t="shared" si="48"/>
        <v>1.7564362607236035</v>
      </c>
    </row>
    <row r="633" spans="1:9" x14ac:dyDescent="0.3">
      <c r="A633" t="s">
        <v>18</v>
      </c>
      <c r="B633">
        <v>5</v>
      </c>
      <c r="C633">
        <v>2</v>
      </c>
      <c r="D633">
        <v>11</v>
      </c>
      <c r="E633">
        <v>1</v>
      </c>
      <c r="F633">
        <v>64.328999999999994</v>
      </c>
      <c r="G633">
        <v>58.464826813977098</v>
      </c>
      <c r="H633">
        <f t="shared" si="48"/>
        <v>5.8641731860228958</v>
      </c>
    </row>
    <row r="634" spans="1:9" x14ac:dyDescent="0.3">
      <c r="A634" t="s">
        <v>18</v>
      </c>
      <c r="B634">
        <v>5</v>
      </c>
      <c r="C634">
        <v>2</v>
      </c>
      <c r="F634" s="1">
        <f>AVERAGE(F623:F633)</f>
        <v>74.218181818181819</v>
      </c>
      <c r="H634" s="1">
        <f>AVERAGE(H623:H633)</f>
        <v>6.0452861159829361</v>
      </c>
      <c r="I634">
        <f>H634/F634</f>
        <v>8.1452899651901389E-2</v>
      </c>
    </row>
    <row r="635" spans="1:9" x14ac:dyDescent="0.3">
      <c r="A635" t="s">
        <v>18</v>
      </c>
      <c r="B635">
        <v>5</v>
      </c>
      <c r="C635">
        <v>2</v>
      </c>
      <c r="D635">
        <v>1</v>
      </c>
      <c r="E635">
        <v>10</v>
      </c>
      <c r="F635">
        <v>75.311000000000007</v>
      </c>
      <c r="G635">
        <v>48.671757567778002</v>
      </c>
      <c r="H635">
        <f>F635-G635</f>
        <v>26.639242432222005</v>
      </c>
    </row>
    <row r="636" spans="1:9" x14ac:dyDescent="0.3">
      <c r="A636" t="s">
        <v>18</v>
      </c>
      <c r="B636">
        <v>5</v>
      </c>
      <c r="C636">
        <v>2</v>
      </c>
      <c r="D636">
        <v>2</v>
      </c>
      <c r="E636">
        <v>10</v>
      </c>
      <c r="F636">
        <v>79.724999999999994</v>
      </c>
      <c r="G636">
        <v>76.617446968408203</v>
      </c>
      <c r="H636">
        <f t="shared" ref="H636:H645" si="49">F636-G636</f>
        <v>3.1075530315917916</v>
      </c>
    </row>
    <row r="637" spans="1:9" x14ac:dyDescent="0.3">
      <c r="A637" t="s">
        <v>18</v>
      </c>
      <c r="B637">
        <v>5</v>
      </c>
      <c r="C637">
        <v>2</v>
      </c>
      <c r="D637">
        <v>3</v>
      </c>
      <c r="E637">
        <v>10</v>
      </c>
      <c r="F637">
        <v>75.177000000000007</v>
      </c>
      <c r="G637">
        <v>69.132902603312104</v>
      </c>
      <c r="H637">
        <f t="shared" si="49"/>
        <v>6.0440973966879028</v>
      </c>
    </row>
    <row r="638" spans="1:9" x14ac:dyDescent="0.3">
      <c r="A638" t="s">
        <v>18</v>
      </c>
      <c r="B638">
        <v>5</v>
      </c>
      <c r="C638">
        <v>2</v>
      </c>
      <c r="D638">
        <v>4</v>
      </c>
      <c r="E638">
        <v>10</v>
      </c>
      <c r="F638">
        <v>72.855999999999995</v>
      </c>
      <c r="G638">
        <v>68.079904817872603</v>
      </c>
      <c r="H638">
        <f t="shared" si="49"/>
        <v>4.776095182127392</v>
      </c>
    </row>
    <row r="639" spans="1:9" x14ac:dyDescent="0.3">
      <c r="A639" t="s">
        <v>18</v>
      </c>
      <c r="B639">
        <v>5</v>
      </c>
      <c r="C639">
        <v>2</v>
      </c>
      <c r="D639">
        <v>5</v>
      </c>
      <c r="E639">
        <v>10</v>
      </c>
      <c r="F639">
        <v>54.564</v>
      </c>
      <c r="G639">
        <v>50.0098456927116</v>
      </c>
      <c r="H639">
        <f t="shared" si="49"/>
        <v>4.5541543072883997</v>
      </c>
    </row>
    <row r="640" spans="1:9" x14ac:dyDescent="0.3">
      <c r="A640" t="s">
        <v>18</v>
      </c>
      <c r="B640">
        <v>5</v>
      </c>
      <c r="C640">
        <v>2</v>
      </c>
      <c r="D640">
        <v>6</v>
      </c>
      <c r="E640">
        <v>10</v>
      </c>
      <c r="F640">
        <v>69.617999999999995</v>
      </c>
      <c r="G640">
        <v>60.518352170099398</v>
      </c>
      <c r="H640">
        <f t="shared" si="49"/>
        <v>9.0996478299005972</v>
      </c>
    </row>
    <row r="641" spans="1:9" x14ac:dyDescent="0.3">
      <c r="A641" t="s">
        <v>18</v>
      </c>
      <c r="B641">
        <v>5</v>
      </c>
      <c r="C641">
        <v>2</v>
      </c>
      <c r="D641">
        <v>7</v>
      </c>
      <c r="E641">
        <v>10</v>
      </c>
      <c r="F641" t="s">
        <v>8</v>
      </c>
      <c r="H641" t="s">
        <v>8</v>
      </c>
    </row>
    <row r="642" spans="1:9" x14ac:dyDescent="0.3">
      <c r="A642" t="s">
        <v>18</v>
      </c>
      <c r="B642">
        <v>5</v>
      </c>
      <c r="C642">
        <v>2</v>
      </c>
      <c r="D642">
        <v>8</v>
      </c>
      <c r="E642">
        <v>10</v>
      </c>
      <c r="F642">
        <v>58.442999999999998</v>
      </c>
      <c r="G642">
        <v>54.449558661833201</v>
      </c>
      <c r="H642">
        <f t="shared" si="49"/>
        <v>3.9934413381667966</v>
      </c>
    </row>
    <row r="643" spans="1:9" x14ac:dyDescent="0.3">
      <c r="A643" t="s">
        <v>18</v>
      </c>
      <c r="B643">
        <v>5</v>
      </c>
      <c r="C643">
        <v>2</v>
      </c>
      <c r="D643">
        <v>9</v>
      </c>
      <c r="E643">
        <v>10</v>
      </c>
      <c r="F643">
        <v>70.510000000000005</v>
      </c>
      <c r="G643">
        <v>63.265266854083002</v>
      </c>
      <c r="H643">
        <f t="shared" si="49"/>
        <v>7.244733145917003</v>
      </c>
    </row>
    <row r="644" spans="1:9" x14ac:dyDescent="0.3">
      <c r="A644" t="s">
        <v>18</v>
      </c>
      <c r="B644">
        <v>5</v>
      </c>
      <c r="C644">
        <v>2</v>
      </c>
      <c r="D644">
        <v>10</v>
      </c>
      <c r="E644">
        <v>10</v>
      </c>
      <c r="F644">
        <v>69.033000000000001</v>
      </c>
      <c r="G644">
        <v>64.193095166137496</v>
      </c>
      <c r="H644">
        <f t="shared" si="49"/>
        <v>4.839904833862505</v>
      </c>
    </row>
    <row r="645" spans="1:9" x14ac:dyDescent="0.3">
      <c r="A645" t="s">
        <v>18</v>
      </c>
      <c r="B645">
        <v>5</v>
      </c>
      <c r="C645">
        <v>2</v>
      </c>
      <c r="D645">
        <v>11</v>
      </c>
      <c r="E645">
        <v>10</v>
      </c>
      <c r="F645">
        <v>76.17</v>
      </c>
      <c r="G645">
        <v>70.444788810629603</v>
      </c>
      <c r="H645">
        <f t="shared" si="49"/>
        <v>5.7252111893703983</v>
      </c>
    </row>
    <row r="646" spans="1:9" x14ac:dyDescent="0.3">
      <c r="A646" t="s">
        <v>18</v>
      </c>
      <c r="B646">
        <v>5</v>
      </c>
      <c r="C646">
        <v>2</v>
      </c>
      <c r="F646" s="1">
        <f>AVERAGE(F635:F645)</f>
        <v>70.14070000000001</v>
      </c>
      <c r="H646" s="1">
        <f>AVERAGE(H635:H645)</f>
        <v>7.6024080687134798</v>
      </c>
      <c r="I646">
        <f>H646/F646</f>
        <v>0.10838796973388459</v>
      </c>
    </row>
    <row r="647" spans="1:9" x14ac:dyDescent="0.3">
      <c r="A647" t="s">
        <v>18</v>
      </c>
      <c r="B647">
        <v>5</v>
      </c>
      <c r="C647">
        <v>3</v>
      </c>
      <c r="D647">
        <v>1</v>
      </c>
      <c r="E647">
        <v>0</v>
      </c>
      <c r="F647">
        <v>71.807000000000002</v>
      </c>
      <c r="G647">
        <v>5.6194253984089304</v>
      </c>
      <c r="H647">
        <f>F647-G647</f>
        <v>66.187574601591066</v>
      </c>
    </row>
    <row r="648" spans="1:9" x14ac:dyDescent="0.3">
      <c r="A648" t="s">
        <v>18</v>
      </c>
      <c r="B648">
        <v>5</v>
      </c>
      <c r="C648">
        <v>3</v>
      </c>
      <c r="D648">
        <v>2</v>
      </c>
      <c r="E648">
        <v>0</v>
      </c>
      <c r="F648">
        <v>69.917000000000002</v>
      </c>
      <c r="G648">
        <v>54.527789287734002</v>
      </c>
      <c r="H648">
        <f t="shared" ref="H648:H657" si="50">F648-G648</f>
        <v>15.389210712265999</v>
      </c>
    </row>
    <row r="649" spans="1:9" x14ac:dyDescent="0.3">
      <c r="A649" t="s">
        <v>18</v>
      </c>
      <c r="B649">
        <v>5</v>
      </c>
      <c r="C649">
        <v>3</v>
      </c>
      <c r="D649">
        <v>3</v>
      </c>
      <c r="E649">
        <v>0</v>
      </c>
      <c r="F649">
        <v>66.625</v>
      </c>
      <c r="G649">
        <v>2.8249747956122802</v>
      </c>
      <c r="H649">
        <f t="shared" si="50"/>
        <v>63.800025204387723</v>
      </c>
    </row>
    <row r="650" spans="1:9" x14ac:dyDescent="0.3">
      <c r="A650" t="s">
        <v>18</v>
      </c>
      <c r="B650">
        <v>5</v>
      </c>
      <c r="C650">
        <v>3</v>
      </c>
      <c r="D650">
        <v>4</v>
      </c>
      <c r="E650">
        <v>0</v>
      </c>
      <c r="F650">
        <v>76.837000000000003</v>
      </c>
      <c r="G650">
        <v>8.2278006157556796</v>
      </c>
      <c r="H650">
        <f t="shared" si="50"/>
        <v>68.60919938424432</v>
      </c>
    </row>
    <row r="651" spans="1:9" x14ac:dyDescent="0.3">
      <c r="A651" t="s">
        <v>18</v>
      </c>
      <c r="B651">
        <v>5</v>
      </c>
      <c r="C651">
        <v>3</v>
      </c>
      <c r="D651">
        <v>5</v>
      </c>
      <c r="E651">
        <v>0</v>
      </c>
      <c r="F651">
        <v>66.537000000000006</v>
      </c>
      <c r="H651">
        <f t="shared" si="50"/>
        <v>66.537000000000006</v>
      </c>
    </row>
    <row r="652" spans="1:9" x14ac:dyDescent="0.3">
      <c r="A652" t="s">
        <v>18</v>
      </c>
      <c r="B652">
        <v>5</v>
      </c>
      <c r="C652">
        <v>3</v>
      </c>
      <c r="D652">
        <v>6</v>
      </c>
      <c r="E652">
        <v>0</v>
      </c>
      <c r="F652">
        <v>77.316000000000003</v>
      </c>
      <c r="H652">
        <f t="shared" si="50"/>
        <v>77.316000000000003</v>
      </c>
    </row>
    <row r="653" spans="1:9" x14ac:dyDescent="0.3">
      <c r="A653" t="s">
        <v>18</v>
      </c>
      <c r="B653">
        <v>5</v>
      </c>
      <c r="C653">
        <v>3</v>
      </c>
      <c r="D653">
        <v>7</v>
      </c>
      <c r="E653">
        <v>0</v>
      </c>
      <c r="F653">
        <v>90.52</v>
      </c>
      <c r="G653">
        <v>42.880955604990731</v>
      </c>
      <c r="H653">
        <f t="shared" si="50"/>
        <v>47.639044395009265</v>
      </c>
    </row>
    <row r="654" spans="1:9" x14ac:dyDescent="0.3">
      <c r="A654" t="s">
        <v>18</v>
      </c>
      <c r="B654">
        <v>5</v>
      </c>
      <c r="C654">
        <v>3</v>
      </c>
      <c r="D654">
        <v>8</v>
      </c>
      <c r="E654">
        <v>0</v>
      </c>
      <c r="F654">
        <v>63.866999999999997</v>
      </c>
      <c r="G654">
        <v>39.804834423938694</v>
      </c>
      <c r="H654">
        <f t="shared" si="50"/>
        <v>24.062165576061304</v>
      </c>
    </row>
    <row r="655" spans="1:9" x14ac:dyDescent="0.3">
      <c r="A655" t="s">
        <v>18</v>
      </c>
      <c r="B655">
        <v>5</v>
      </c>
      <c r="C655">
        <v>3</v>
      </c>
      <c r="D655">
        <v>9</v>
      </c>
      <c r="E655">
        <v>0</v>
      </c>
      <c r="F655">
        <v>75.043000000000006</v>
      </c>
      <c r="G655">
        <v>34.054668482406697</v>
      </c>
      <c r="H655">
        <f t="shared" si="50"/>
        <v>40.988331517593309</v>
      </c>
    </row>
    <row r="656" spans="1:9" x14ac:dyDescent="0.3">
      <c r="A656" t="s">
        <v>18</v>
      </c>
      <c r="B656">
        <v>5</v>
      </c>
      <c r="C656">
        <v>3</v>
      </c>
      <c r="D656">
        <v>10</v>
      </c>
      <c r="E656">
        <v>0</v>
      </c>
      <c r="F656">
        <v>74.284999999999997</v>
      </c>
      <c r="G656">
        <v>25.096929194119632</v>
      </c>
      <c r="H656">
        <f t="shared" si="50"/>
        <v>49.188070805880365</v>
      </c>
    </row>
    <row r="657" spans="1:9" x14ac:dyDescent="0.3">
      <c r="A657" t="s">
        <v>18</v>
      </c>
      <c r="B657">
        <v>5</v>
      </c>
      <c r="C657">
        <v>3</v>
      </c>
      <c r="D657">
        <v>11</v>
      </c>
      <c r="E657">
        <v>0</v>
      </c>
      <c r="F657">
        <v>78.981999999999999</v>
      </c>
      <c r="G657">
        <v>39.619351423231798</v>
      </c>
      <c r="H657">
        <f t="shared" si="50"/>
        <v>39.362648576768201</v>
      </c>
    </row>
    <row r="658" spans="1:9" x14ac:dyDescent="0.3">
      <c r="A658" t="s">
        <v>18</v>
      </c>
      <c r="B658">
        <v>5</v>
      </c>
      <c r="C658">
        <v>3</v>
      </c>
      <c r="F658" s="1">
        <f>AVERAGE(F647:F657)</f>
        <v>73.794181818181812</v>
      </c>
      <c r="H658" s="1">
        <f>AVERAGE(H647:H657)</f>
        <v>50.825388252163769</v>
      </c>
      <c r="I658">
        <f>H658/F658</f>
        <v>0.68874519643554244</v>
      </c>
    </row>
    <row r="659" spans="1:9" x14ac:dyDescent="0.3">
      <c r="A659" t="s">
        <v>18</v>
      </c>
      <c r="B659">
        <v>5</v>
      </c>
      <c r="C659">
        <v>3</v>
      </c>
      <c r="D659">
        <v>1</v>
      </c>
      <c r="E659">
        <v>1E-4</v>
      </c>
      <c r="F659">
        <v>78.754999999999995</v>
      </c>
      <c r="G659">
        <v>67.005827803950439</v>
      </c>
      <c r="H659">
        <f>F659-G659</f>
        <v>11.749172196049557</v>
      </c>
    </row>
    <row r="660" spans="1:9" x14ac:dyDescent="0.3">
      <c r="A660" t="s">
        <v>18</v>
      </c>
      <c r="B660">
        <v>5</v>
      </c>
      <c r="C660">
        <v>3</v>
      </c>
      <c r="D660">
        <v>2</v>
      </c>
      <c r="E660">
        <v>1E-4</v>
      </c>
      <c r="F660">
        <v>92.936000000000007</v>
      </c>
      <c r="G660">
        <v>26.187552725810374</v>
      </c>
      <c r="H660">
        <f t="shared" ref="H660:H669" si="51">F660-G660</f>
        <v>66.74844727418963</v>
      </c>
    </row>
    <row r="661" spans="1:9" x14ac:dyDescent="0.3">
      <c r="A661" t="s">
        <v>18</v>
      </c>
      <c r="B661">
        <v>5</v>
      </c>
      <c r="C661">
        <v>3</v>
      </c>
      <c r="D661">
        <v>3</v>
      </c>
      <c r="E661">
        <v>1E-4</v>
      </c>
      <c r="F661">
        <v>76.748000000000005</v>
      </c>
      <c r="G661">
        <v>21.009951110800479</v>
      </c>
      <c r="H661">
        <f t="shared" si="51"/>
        <v>55.738048889199526</v>
      </c>
    </row>
    <row r="662" spans="1:9" x14ac:dyDescent="0.3">
      <c r="A662" t="s">
        <v>18</v>
      </c>
      <c r="B662">
        <v>5</v>
      </c>
      <c r="C662">
        <v>3</v>
      </c>
      <c r="D662">
        <v>4</v>
      </c>
      <c r="E662">
        <v>1E-4</v>
      </c>
      <c r="F662">
        <v>71.337000000000003</v>
      </c>
      <c r="G662">
        <v>28.897842600233414</v>
      </c>
      <c r="H662">
        <f t="shared" si="51"/>
        <v>42.439157399766586</v>
      </c>
    </row>
    <row r="663" spans="1:9" x14ac:dyDescent="0.3">
      <c r="A663" t="s">
        <v>18</v>
      </c>
      <c r="B663">
        <v>5</v>
      </c>
      <c r="C663">
        <v>3</v>
      </c>
      <c r="D663">
        <v>5</v>
      </c>
      <c r="E663">
        <v>1E-4</v>
      </c>
      <c r="F663">
        <v>81.448999999999998</v>
      </c>
      <c r="H663">
        <f t="shared" si="51"/>
        <v>81.448999999999998</v>
      </c>
    </row>
    <row r="664" spans="1:9" x14ac:dyDescent="0.3">
      <c r="A664" t="s">
        <v>18</v>
      </c>
      <c r="B664">
        <v>5</v>
      </c>
      <c r="C664">
        <v>3</v>
      </c>
      <c r="D664">
        <v>6</v>
      </c>
      <c r="E664">
        <v>1E-4</v>
      </c>
      <c r="F664">
        <v>69.887</v>
      </c>
      <c r="G664">
        <v>23.187478764788281</v>
      </c>
      <c r="H664">
        <f t="shared" si="51"/>
        <v>46.699521235211719</v>
      </c>
    </row>
    <row r="665" spans="1:9" x14ac:dyDescent="0.3">
      <c r="A665" t="s">
        <v>18</v>
      </c>
      <c r="B665">
        <v>5</v>
      </c>
      <c r="C665">
        <v>3</v>
      </c>
      <c r="D665">
        <v>7</v>
      </c>
      <c r="E665">
        <v>1E-4</v>
      </c>
      <c r="F665">
        <v>66.099999999999994</v>
      </c>
      <c r="G665">
        <v>48.042290997797103</v>
      </c>
      <c r="H665">
        <f t="shared" si="51"/>
        <v>18.057709002202891</v>
      </c>
    </row>
    <row r="666" spans="1:9" x14ac:dyDescent="0.3">
      <c r="A666" t="s">
        <v>18</v>
      </c>
      <c r="B666">
        <v>5</v>
      </c>
      <c r="C666">
        <v>3</v>
      </c>
      <c r="D666">
        <v>8</v>
      </c>
      <c r="E666">
        <v>1E-4</v>
      </c>
      <c r="F666">
        <v>64.116</v>
      </c>
      <c r="H666">
        <f t="shared" si="51"/>
        <v>64.116</v>
      </c>
    </row>
    <row r="667" spans="1:9" x14ac:dyDescent="0.3">
      <c r="A667" t="s">
        <v>18</v>
      </c>
      <c r="B667">
        <v>5</v>
      </c>
      <c r="C667">
        <v>3</v>
      </c>
      <c r="D667">
        <v>9</v>
      </c>
      <c r="E667">
        <v>1E-4</v>
      </c>
      <c r="F667">
        <v>96.534999999999997</v>
      </c>
      <c r="G667">
        <v>58.894460692517796</v>
      </c>
      <c r="H667">
        <f t="shared" si="51"/>
        <v>37.6405393074822</v>
      </c>
    </row>
    <row r="668" spans="1:9" x14ac:dyDescent="0.3">
      <c r="A668" t="s">
        <v>18</v>
      </c>
      <c r="B668">
        <v>5</v>
      </c>
      <c r="C668">
        <v>3</v>
      </c>
      <c r="D668">
        <v>10</v>
      </c>
      <c r="E668">
        <v>1E-4</v>
      </c>
      <c r="F668">
        <v>80.896000000000001</v>
      </c>
      <c r="G668">
        <v>50.607509954535203</v>
      </c>
      <c r="H668">
        <f t="shared" si="51"/>
        <v>30.288490045464798</v>
      </c>
    </row>
    <row r="669" spans="1:9" x14ac:dyDescent="0.3">
      <c r="A669" t="s">
        <v>18</v>
      </c>
      <c r="B669">
        <v>5</v>
      </c>
      <c r="C669">
        <v>3</v>
      </c>
      <c r="D669">
        <v>11</v>
      </c>
      <c r="E669">
        <v>1E-4</v>
      </c>
      <c r="F669">
        <v>85.474999999999994</v>
      </c>
      <c r="G669">
        <v>42.9452937387681</v>
      </c>
      <c r="H669">
        <f t="shared" si="51"/>
        <v>42.529706261231894</v>
      </c>
    </row>
    <row r="670" spans="1:9" x14ac:dyDescent="0.3">
      <c r="A670" t="s">
        <v>18</v>
      </c>
      <c r="B670">
        <v>5</v>
      </c>
      <c r="C670">
        <v>3</v>
      </c>
      <c r="F670" s="1">
        <f>AVERAGE(F659:F669)</f>
        <v>78.566727272727263</v>
      </c>
      <c r="H670" s="1">
        <f>AVERAGE(H659:H669)</f>
        <v>45.223253782799887</v>
      </c>
      <c r="I670">
        <f>H670/F670</f>
        <v>0.57560312555488302</v>
      </c>
    </row>
    <row r="671" spans="1:9" x14ac:dyDescent="0.3">
      <c r="A671" t="s">
        <v>18</v>
      </c>
      <c r="B671">
        <v>5</v>
      </c>
      <c r="C671">
        <v>3</v>
      </c>
      <c r="D671">
        <v>1</v>
      </c>
      <c r="E671">
        <v>1E-3</v>
      </c>
      <c r="F671">
        <v>89.540999999999997</v>
      </c>
      <c r="G671">
        <v>42.327245589945299</v>
      </c>
      <c r="H671">
        <f>F671-G671</f>
        <v>47.213754410054698</v>
      </c>
    </row>
    <row r="672" spans="1:9" x14ac:dyDescent="0.3">
      <c r="A672" t="s">
        <v>18</v>
      </c>
      <c r="B672">
        <v>5</v>
      </c>
      <c r="C672">
        <v>3</v>
      </c>
      <c r="D672">
        <v>2</v>
      </c>
      <c r="E672">
        <v>1E-3</v>
      </c>
      <c r="F672">
        <v>76.126999999999995</v>
      </c>
      <c r="G672">
        <v>9.1187506510971499</v>
      </c>
      <c r="H672">
        <f t="shared" ref="H672:H681" si="52">F672-G672</f>
        <v>67.008249348902851</v>
      </c>
    </row>
    <row r="673" spans="1:9" x14ac:dyDescent="0.3">
      <c r="A673" t="s">
        <v>18</v>
      </c>
      <c r="B673">
        <v>5</v>
      </c>
      <c r="C673">
        <v>3</v>
      </c>
      <c r="D673">
        <v>3</v>
      </c>
      <c r="E673">
        <v>1E-3</v>
      </c>
      <c r="F673">
        <v>72.444999999999993</v>
      </c>
      <c r="G673">
        <v>11.28533529422997</v>
      </c>
      <c r="H673">
        <f t="shared" si="52"/>
        <v>61.159664705770027</v>
      </c>
    </row>
    <row r="674" spans="1:9" x14ac:dyDescent="0.3">
      <c r="A674" t="s">
        <v>18</v>
      </c>
      <c r="B674">
        <v>5</v>
      </c>
      <c r="C674">
        <v>3</v>
      </c>
      <c r="D674">
        <v>4</v>
      </c>
      <c r="E674">
        <v>1E-3</v>
      </c>
      <c r="F674">
        <v>81.745000000000005</v>
      </c>
      <c r="G674">
        <v>35.319820725176399</v>
      </c>
      <c r="H674">
        <f t="shared" si="52"/>
        <v>46.425179274823606</v>
      </c>
    </row>
    <row r="675" spans="1:9" x14ac:dyDescent="0.3">
      <c r="A675" t="s">
        <v>18</v>
      </c>
      <c r="B675">
        <v>5</v>
      </c>
      <c r="C675">
        <v>3</v>
      </c>
      <c r="D675">
        <v>5</v>
      </c>
      <c r="E675">
        <v>1E-3</v>
      </c>
      <c r="F675">
        <v>86.477999999999994</v>
      </c>
      <c r="G675">
        <v>8.5583423465097752</v>
      </c>
      <c r="H675">
        <f t="shared" si="52"/>
        <v>77.919657653490219</v>
      </c>
    </row>
    <row r="676" spans="1:9" x14ac:dyDescent="0.3">
      <c r="A676" t="s">
        <v>18</v>
      </c>
      <c r="B676">
        <v>5</v>
      </c>
      <c r="C676">
        <v>3</v>
      </c>
      <c r="D676">
        <v>6</v>
      </c>
      <c r="E676">
        <v>1E-3</v>
      </c>
      <c r="F676">
        <v>81.197000000000003</v>
      </c>
      <c r="G676">
        <v>35.360562265686958</v>
      </c>
      <c r="H676">
        <f t="shared" si="52"/>
        <v>45.836437734313044</v>
      </c>
    </row>
    <row r="677" spans="1:9" x14ac:dyDescent="0.3">
      <c r="A677" t="s">
        <v>18</v>
      </c>
      <c r="B677">
        <v>5</v>
      </c>
      <c r="C677">
        <v>3</v>
      </c>
      <c r="D677">
        <v>7</v>
      </c>
      <c r="E677">
        <v>1E-3</v>
      </c>
      <c r="F677">
        <v>74.825000000000003</v>
      </c>
      <c r="G677">
        <v>35.687750511383797</v>
      </c>
      <c r="H677">
        <f t="shared" si="52"/>
        <v>39.137249488616206</v>
      </c>
    </row>
    <row r="678" spans="1:9" x14ac:dyDescent="0.3">
      <c r="A678" t="s">
        <v>18</v>
      </c>
      <c r="B678">
        <v>5</v>
      </c>
      <c r="C678">
        <v>3</v>
      </c>
      <c r="D678">
        <v>8</v>
      </c>
      <c r="E678">
        <v>1E-3</v>
      </c>
      <c r="F678">
        <v>80.647000000000006</v>
      </c>
      <c r="G678">
        <v>5.8209223847019063</v>
      </c>
      <c r="H678">
        <f t="shared" si="52"/>
        <v>74.826077615298104</v>
      </c>
    </row>
    <row r="679" spans="1:9" x14ac:dyDescent="0.3">
      <c r="A679" t="s">
        <v>18</v>
      </c>
      <c r="B679">
        <v>5</v>
      </c>
      <c r="C679">
        <v>3</v>
      </c>
      <c r="D679">
        <v>9</v>
      </c>
      <c r="E679">
        <v>1E-3</v>
      </c>
      <c r="F679">
        <v>74.751999999999995</v>
      </c>
      <c r="G679">
        <v>30.09128468199</v>
      </c>
      <c r="H679">
        <f t="shared" si="52"/>
        <v>44.660715318009991</v>
      </c>
    </row>
    <row r="680" spans="1:9" x14ac:dyDescent="0.3">
      <c r="A680" t="s">
        <v>18</v>
      </c>
      <c r="B680">
        <v>5</v>
      </c>
      <c r="C680">
        <v>3</v>
      </c>
      <c r="D680">
        <v>10</v>
      </c>
      <c r="E680">
        <v>1E-3</v>
      </c>
      <c r="F680">
        <v>73.822000000000003</v>
      </c>
      <c r="G680">
        <v>44.092682658304803</v>
      </c>
      <c r="H680">
        <f t="shared" si="52"/>
        <v>29.7293173416952</v>
      </c>
    </row>
    <row r="681" spans="1:9" x14ac:dyDescent="0.3">
      <c r="A681" t="s">
        <v>18</v>
      </c>
      <c r="B681">
        <v>5</v>
      </c>
      <c r="C681">
        <v>3</v>
      </c>
      <c r="D681">
        <v>11</v>
      </c>
      <c r="E681">
        <v>1E-3</v>
      </c>
      <c r="F681">
        <v>90.968000000000004</v>
      </c>
      <c r="G681">
        <v>44.2402259926086</v>
      </c>
      <c r="H681">
        <f t="shared" si="52"/>
        <v>46.727774007391403</v>
      </c>
    </row>
    <row r="682" spans="1:9" x14ac:dyDescent="0.3">
      <c r="A682" t="s">
        <v>18</v>
      </c>
      <c r="B682">
        <v>5</v>
      </c>
      <c r="C682">
        <v>3</v>
      </c>
      <c r="F682" s="1">
        <f>AVERAGE(F671:F681)</f>
        <v>80.231545454545454</v>
      </c>
      <c r="H682" s="1">
        <f>AVERAGE(H671:H681)</f>
        <v>52.785825172578669</v>
      </c>
      <c r="I682">
        <f>H682/F682</f>
        <v>0.65791858892315691</v>
      </c>
    </row>
    <row r="683" spans="1:9" x14ac:dyDescent="0.3">
      <c r="A683" t="s">
        <v>18</v>
      </c>
      <c r="B683">
        <v>5</v>
      </c>
      <c r="C683">
        <v>3</v>
      </c>
      <c r="D683">
        <v>1</v>
      </c>
      <c r="E683">
        <v>0.01</v>
      </c>
      <c r="F683">
        <v>95.043999999999997</v>
      </c>
      <c r="G683">
        <v>42.6312608010766</v>
      </c>
      <c r="H683">
        <f>F683-G683</f>
        <v>52.412739198923397</v>
      </c>
    </row>
    <row r="684" spans="1:9" x14ac:dyDescent="0.3">
      <c r="A684" t="s">
        <v>18</v>
      </c>
      <c r="B684">
        <v>5</v>
      </c>
      <c r="C684">
        <v>3</v>
      </c>
      <c r="D684">
        <v>2</v>
      </c>
      <c r="E684">
        <v>0.01</v>
      </c>
      <c r="F684">
        <v>71.355000000000004</v>
      </c>
      <c r="G684">
        <v>41.628072093841197</v>
      </c>
      <c r="H684">
        <f t="shared" ref="H684:H693" si="53">F684-G684</f>
        <v>29.726927906158807</v>
      </c>
    </row>
    <row r="685" spans="1:9" x14ac:dyDescent="0.3">
      <c r="A685" t="s">
        <v>18</v>
      </c>
      <c r="B685">
        <v>5</v>
      </c>
      <c r="C685">
        <v>3</v>
      </c>
      <c r="D685">
        <v>3</v>
      </c>
      <c r="E685">
        <v>0.01</v>
      </c>
      <c r="F685">
        <v>106.83499999999999</v>
      </c>
      <c r="G685">
        <v>55.7786754853608</v>
      </c>
      <c r="H685">
        <f t="shared" si="53"/>
        <v>51.056324514639194</v>
      </c>
    </row>
    <row r="686" spans="1:9" x14ac:dyDescent="0.3">
      <c r="A686" t="s">
        <v>18</v>
      </c>
      <c r="B686">
        <v>5</v>
      </c>
      <c r="C686">
        <v>3</v>
      </c>
      <c r="D686">
        <v>4</v>
      </c>
      <c r="E686">
        <v>0.01</v>
      </c>
      <c r="F686">
        <v>74.924000000000007</v>
      </c>
      <c r="G686">
        <v>63.209157478807498</v>
      </c>
      <c r="H686">
        <f t="shared" si="53"/>
        <v>11.714842521192509</v>
      </c>
    </row>
    <row r="687" spans="1:9" x14ac:dyDescent="0.3">
      <c r="A687" t="s">
        <v>18</v>
      </c>
      <c r="B687">
        <v>5</v>
      </c>
      <c r="C687">
        <v>3</v>
      </c>
      <c r="D687">
        <v>5</v>
      </c>
      <c r="E687">
        <v>0.01</v>
      </c>
      <c r="F687">
        <v>71.334999999999994</v>
      </c>
      <c r="G687">
        <v>46.380708029113897</v>
      </c>
      <c r="H687">
        <f t="shared" si="53"/>
        <v>24.954291970886096</v>
      </c>
    </row>
    <row r="688" spans="1:9" x14ac:dyDescent="0.3">
      <c r="A688" t="s">
        <v>18</v>
      </c>
      <c r="B688">
        <v>5</v>
      </c>
      <c r="C688">
        <v>3</v>
      </c>
      <c r="D688">
        <v>6</v>
      </c>
      <c r="E688">
        <v>0.01</v>
      </c>
      <c r="F688">
        <v>79.031999999999996</v>
      </c>
      <c r="G688">
        <v>75</v>
      </c>
      <c r="H688">
        <f t="shared" si="53"/>
        <v>4.0319999999999965</v>
      </c>
    </row>
    <row r="689" spans="1:9" x14ac:dyDescent="0.3">
      <c r="A689" t="s">
        <v>18</v>
      </c>
      <c r="B689">
        <v>5</v>
      </c>
      <c r="C689">
        <v>3</v>
      </c>
      <c r="D689">
        <v>7</v>
      </c>
      <c r="E689">
        <v>0.01</v>
      </c>
      <c r="F689" t="s">
        <v>8</v>
      </c>
      <c r="G689" t="s">
        <v>8</v>
      </c>
      <c r="H689" t="s">
        <v>8</v>
      </c>
    </row>
    <row r="690" spans="1:9" x14ac:dyDescent="0.3">
      <c r="A690" t="s">
        <v>18</v>
      </c>
      <c r="B690">
        <v>5</v>
      </c>
      <c r="C690">
        <v>3</v>
      </c>
      <c r="D690">
        <v>8</v>
      </c>
      <c r="E690">
        <v>0.01</v>
      </c>
      <c r="F690" t="s">
        <v>8</v>
      </c>
      <c r="G690" t="s">
        <v>8</v>
      </c>
      <c r="H690" t="s">
        <v>8</v>
      </c>
    </row>
    <row r="691" spans="1:9" x14ac:dyDescent="0.3">
      <c r="A691" t="s">
        <v>18</v>
      </c>
      <c r="B691">
        <v>5</v>
      </c>
      <c r="C691">
        <v>3</v>
      </c>
      <c r="D691">
        <v>9</v>
      </c>
      <c r="E691">
        <v>0.01</v>
      </c>
      <c r="F691">
        <v>83.373999999999995</v>
      </c>
      <c r="G691">
        <v>62.817627970808097</v>
      </c>
      <c r="H691">
        <f t="shared" si="53"/>
        <v>20.556372029191898</v>
      </c>
    </row>
    <row r="692" spans="1:9" x14ac:dyDescent="0.3">
      <c r="A692" t="s">
        <v>18</v>
      </c>
      <c r="B692">
        <v>5</v>
      </c>
      <c r="C692">
        <v>3</v>
      </c>
      <c r="D692">
        <v>10</v>
      </c>
      <c r="E692">
        <v>0.01</v>
      </c>
      <c r="F692">
        <v>87.072999999999993</v>
      </c>
      <c r="G692">
        <v>69.540112139988295</v>
      </c>
      <c r="H692">
        <f t="shared" si="53"/>
        <v>17.532887860011698</v>
      </c>
    </row>
    <row r="693" spans="1:9" x14ac:dyDescent="0.3">
      <c r="A693" t="s">
        <v>18</v>
      </c>
      <c r="B693">
        <v>5</v>
      </c>
      <c r="C693">
        <v>3</v>
      </c>
      <c r="D693">
        <v>11</v>
      </c>
      <c r="E693">
        <v>0.01</v>
      </c>
      <c r="F693">
        <v>67.537000000000006</v>
      </c>
      <c r="G693">
        <v>10.089541286206</v>
      </c>
      <c r="H693">
        <f t="shared" si="53"/>
        <v>57.447458713794006</v>
      </c>
    </row>
    <row r="694" spans="1:9" x14ac:dyDescent="0.3">
      <c r="A694" t="s">
        <v>18</v>
      </c>
      <c r="B694">
        <v>5</v>
      </c>
      <c r="C694">
        <v>3</v>
      </c>
      <c r="F694" s="1">
        <f>AVERAGE(F683:F693)</f>
        <v>81.834333333333333</v>
      </c>
      <c r="H694" s="1">
        <f>AVERAGE(H683:H693)</f>
        <v>29.937093857199734</v>
      </c>
      <c r="I694">
        <f>H694/F694</f>
        <v>0.36582559712752677</v>
      </c>
    </row>
    <row r="695" spans="1:9" x14ac:dyDescent="0.3">
      <c r="A695" t="s">
        <v>18</v>
      </c>
      <c r="B695">
        <v>5</v>
      </c>
      <c r="C695">
        <v>3</v>
      </c>
      <c r="D695">
        <v>1</v>
      </c>
      <c r="E695">
        <v>0.1</v>
      </c>
      <c r="F695">
        <v>81.504999999999995</v>
      </c>
      <c r="G695">
        <v>75.971457049129498</v>
      </c>
      <c r="H695">
        <f>F695-G695</f>
        <v>5.5335429508704976</v>
      </c>
    </row>
    <row r="696" spans="1:9" x14ac:dyDescent="0.3">
      <c r="A696" t="s">
        <v>18</v>
      </c>
      <c r="B696">
        <v>5</v>
      </c>
      <c r="C696">
        <v>3</v>
      </c>
      <c r="D696">
        <v>2</v>
      </c>
      <c r="E696">
        <v>0.1</v>
      </c>
      <c r="F696">
        <v>66.25</v>
      </c>
      <c r="G696">
        <v>3.2588592473658</v>
      </c>
      <c r="H696">
        <f t="shared" ref="H696:H705" si="54">F696-G696</f>
        <v>62.991140752634202</v>
      </c>
    </row>
    <row r="697" spans="1:9" x14ac:dyDescent="0.3">
      <c r="A697" t="s">
        <v>18</v>
      </c>
      <c r="B697">
        <v>5</v>
      </c>
      <c r="C697">
        <v>3</v>
      </c>
      <c r="D697">
        <v>3</v>
      </c>
      <c r="E697">
        <v>0.1</v>
      </c>
      <c r="F697">
        <v>82.103999999999999</v>
      </c>
      <c r="G697">
        <v>77.513153334924695</v>
      </c>
      <c r="H697">
        <f t="shared" si="54"/>
        <v>4.5908466650753041</v>
      </c>
    </row>
    <row r="698" spans="1:9" x14ac:dyDescent="0.3">
      <c r="A698" t="s">
        <v>18</v>
      </c>
      <c r="B698">
        <v>5</v>
      </c>
      <c r="C698">
        <v>3</v>
      </c>
      <c r="D698">
        <v>4</v>
      </c>
      <c r="E698">
        <v>0.1</v>
      </c>
      <c r="F698">
        <v>67.12</v>
      </c>
      <c r="G698">
        <v>61.896278235763802</v>
      </c>
      <c r="H698">
        <f t="shared" si="54"/>
        <v>5.2237217642362026</v>
      </c>
    </row>
    <row r="699" spans="1:9" x14ac:dyDescent="0.3">
      <c r="A699" t="s">
        <v>18</v>
      </c>
      <c r="B699">
        <v>5</v>
      </c>
      <c r="C699">
        <v>3</v>
      </c>
      <c r="D699">
        <v>5</v>
      </c>
      <c r="E699">
        <v>0.1</v>
      </c>
      <c r="F699">
        <v>86.17</v>
      </c>
      <c r="G699">
        <v>83.358293890492703</v>
      </c>
      <c r="H699">
        <f t="shared" si="54"/>
        <v>2.8117061095072984</v>
      </c>
    </row>
    <row r="700" spans="1:9" x14ac:dyDescent="0.3">
      <c r="A700" t="s">
        <v>18</v>
      </c>
      <c r="B700">
        <v>5</v>
      </c>
      <c r="C700">
        <v>3</v>
      </c>
      <c r="D700">
        <v>6</v>
      </c>
      <c r="E700">
        <v>0.1</v>
      </c>
      <c r="F700">
        <v>75.923000000000002</v>
      </c>
      <c r="G700">
        <v>73.003095350633401</v>
      </c>
      <c r="H700">
        <f t="shared" si="54"/>
        <v>2.9199046493666003</v>
      </c>
    </row>
    <row r="701" spans="1:9" x14ac:dyDescent="0.3">
      <c r="A701" t="s">
        <v>18</v>
      </c>
      <c r="B701">
        <v>5</v>
      </c>
      <c r="C701">
        <v>3</v>
      </c>
      <c r="D701">
        <v>7</v>
      </c>
      <c r="E701">
        <v>0.1</v>
      </c>
      <c r="F701">
        <v>81.019000000000005</v>
      </c>
      <c r="G701">
        <v>78.058893332918203</v>
      </c>
      <c r="H701">
        <f t="shared" si="54"/>
        <v>2.9601066670818028</v>
      </c>
    </row>
    <row r="702" spans="1:9" x14ac:dyDescent="0.3">
      <c r="A702" t="s">
        <v>18</v>
      </c>
      <c r="B702">
        <v>5</v>
      </c>
      <c r="C702">
        <v>3</v>
      </c>
      <c r="D702">
        <v>8</v>
      </c>
      <c r="E702">
        <v>0.1</v>
      </c>
      <c r="F702">
        <v>65.613</v>
      </c>
      <c r="G702">
        <v>62.608702596024699</v>
      </c>
      <c r="H702">
        <f t="shared" si="54"/>
        <v>3.0042974039753005</v>
      </c>
    </row>
    <row r="703" spans="1:9" x14ac:dyDescent="0.3">
      <c r="A703" t="s">
        <v>18</v>
      </c>
      <c r="B703">
        <v>5</v>
      </c>
      <c r="C703">
        <v>3</v>
      </c>
      <c r="D703">
        <v>9</v>
      </c>
      <c r="E703">
        <v>0.1</v>
      </c>
      <c r="F703">
        <v>71.900000000000006</v>
      </c>
      <c r="G703">
        <v>48.628404288326401</v>
      </c>
      <c r="H703">
        <f t="shared" si="54"/>
        <v>23.271595711673605</v>
      </c>
    </row>
    <row r="704" spans="1:9" x14ac:dyDescent="0.3">
      <c r="A704" t="s">
        <v>18</v>
      </c>
      <c r="B704">
        <v>5</v>
      </c>
      <c r="C704">
        <v>3</v>
      </c>
      <c r="D704">
        <v>10</v>
      </c>
      <c r="E704">
        <v>0.1</v>
      </c>
      <c r="F704">
        <v>70.353999999999999</v>
      </c>
      <c r="G704">
        <v>66.620020797562205</v>
      </c>
      <c r="H704">
        <f t="shared" si="54"/>
        <v>3.7339792024377942</v>
      </c>
    </row>
    <row r="705" spans="1:9" x14ac:dyDescent="0.3">
      <c r="A705" t="s">
        <v>18</v>
      </c>
      <c r="B705">
        <v>5</v>
      </c>
      <c r="C705">
        <v>3</v>
      </c>
      <c r="D705">
        <v>11</v>
      </c>
      <c r="E705">
        <v>0.1</v>
      </c>
      <c r="F705">
        <v>60.578000000000003</v>
      </c>
      <c r="G705">
        <v>59.455320571999998</v>
      </c>
      <c r="H705">
        <f t="shared" si="54"/>
        <v>1.122679428000005</v>
      </c>
    </row>
    <row r="706" spans="1:9" x14ac:dyDescent="0.3">
      <c r="A706" t="s">
        <v>18</v>
      </c>
      <c r="B706">
        <v>5</v>
      </c>
      <c r="C706">
        <v>3</v>
      </c>
      <c r="F706" s="1">
        <f>AVERAGE(F695:F705)</f>
        <v>73.503272727272716</v>
      </c>
      <c r="H706" s="1">
        <f>AVERAGE(H695:H705)</f>
        <v>10.742138300441693</v>
      </c>
      <c r="I706">
        <f>H706/F706</f>
        <v>0.14614503411704444</v>
      </c>
    </row>
    <row r="707" spans="1:9" x14ac:dyDescent="0.3">
      <c r="A707" t="s">
        <v>18</v>
      </c>
      <c r="B707">
        <v>5</v>
      </c>
      <c r="C707">
        <v>3</v>
      </c>
      <c r="D707">
        <v>1</v>
      </c>
      <c r="E707">
        <v>1</v>
      </c>
      <c r="F707">
        <v>80.703000000000003</v>
      </c>
      <c r="G707">
        <v>78.977740196756599</v>
      </c>
      <c r="H707">
        <f>F707-G707</f>
        <v>1.7252598032434037</v>
      </c>
    </row>
    <row r="708" spans="1:9" x14ac:dyDescent="0.3">
      <c r="A708" t="s">
        <v>18</v>
      </c>
      <c r="B708">
        <v>5</v>
      </c>
      <c r="C708">
        <v>3</v>
      </c>
      <c r="D708">
        <v>2</v>
      </c>
      <c r="E708">
        <v>1</v>
      </c>
      <c r="F708">
        <v>57.25</v>
      </c>
      <c r="G708">
        <v>56.043850470298501</v>
      </c>
      <c r="H708">
        <f t="shared" ref="H708:H717" si="55">F708-G708</f>
        <v>1.2061495297014986</v>
      </c>
    </row>
    <row r="709" spans="1:9" x14ac:dyDescent="0.3">
      <c r="A709" t="s">
        <v>18</v>
      </c>
      <c r="B709">
        <v>5</v>
      </c>
      <c r="C709">
        <v>3</v>
      </c>
      <c r="D709">
        <v>3</v>
      </c>
      <c r="E709">
        <v>1</v>
      </c>
      <c r="F709">
        <v>72.436999999999998</v>
      </c>
      <c r="G709">
        <v>69.308462800880406</v>
      </c>
      <c r="H709">
        <f t="shared" si="55"/>
        <v>3.1285371991195916</v>
      </c>
    </row>
    <row r="710" spans="1:9" x14ac:dyDescent="0.3">
      <c r="A710" t="s">
        <v>18</v>
      </c>
      <c r="B710">
        <v>5</v>
      </c>
      <c r="C710">
        <v>3</v>
      </c>
      <c r="D710">
        <v>4</v>
      </c>
      <c r="E710">
        <v>1</v>
      </c>
      <c r="F710">
        <v>64.138999999999996</v>
      </c>
      <c r="G710">
        <v>60.028487146589399</v>
      </c>
      <c r="H710">
        <f t="shared" si="55"/>
        <v>4.1105128534105972</v>
      </c>
    </row>
    <row r="711" spans="1:9" x14ac:dyDescent="0.3">
      <c r="A711" t="s">
        <v>18</v>
      </c>
      <c r="B711">
        <v>5</v>
      </c>
      <c r="C711">
        <v>3</v>
      </c>
      <c r="D711">
        <v>5</v>
      </c>
      <c r="E711">
        <v>1</v>
      </c>
      <c r="F711">
        <v>76.525999999999996</v>
      </c>
      <c r="G711">
        <v>74.179458968978594</v>
      </c>
      <c r="H711">
        <f t="shared" si="55"/>
        <v>2.3465410310214025</v>
      </c>
    </row>
    <row r="712" spans="1:9" x14ac:dyDescent="0.3">
      <c r="A712" t="s">
        <v>18</v>
      </c>
      <c r="B712">
        <v>5</v>
      </c>
      <c r="C712">
        <v>3</v>
      </c>
      <c r="D712">
        <v>6</v>
      </c>
      <c r="E712">
        <v>1</v>
      </c>
      <c r="F712">
        <v>76.260000000000005</v>
      </c>
      <c r="G712">
        <v>72.758989772963503</v>
      </c>
      <c r="H712">
        <f t="shared" si="55"/>
        <v>3.5010102270365024</v>
      </c>
    </row>
    <row r="713" spans="1:9" x14ac:dyDescent="0.3">
      <c r="A713" t="s">
        <v>18</v>
      </c>
      <c r="B713">
        <v>5</v>
      </c>
      <c r="C713">
        <v>3</v>
      </c>
      <c r="D713">
        <v>7</v>
      </c>
      <c r="E713">
        <v>1</v>
      </c>
      <c r="F713">
        <v>71.296000000000006</v>
      </c>
      <c r="G713">
        <v>71</v>
      </c>
      <c r="H713">
        <f t="shared" si="55"/>
        <v>0.29600000000000648</v>
      </c>
    </row>
    <row r="714" spans="1:9" x14ac:dyDescent="0.3">
      <c r="A714" t="s">
        <v>18</v>
      </c>
      <c r="B714">
        <v>5</v>
      </c>
      <c r="C714">
        <v>3</v>
      </c>
      <c r="D714">
        <v>8</v>
      </c>
      <c r="E714">
        <v>1</v>
      </c>
      <c r="F714">
        <v>63.945999999999998</v>
      </c>
      <c r="G714">
        <v>62.824162653584096</v>
      </c>
      <c r="H714">
        <f t="shared" si="55"/>
        <v>1.1218373464159015</v>
      </c>
    </row>
    <row r="715" spans="1:9" x14ac:dyDescent="0.3">
      <c r="A715" t="s">
        <v>18</v>
      </c>
      <c r="B715">
        <v>5</v>
      </c>
      <c r="C715">
        <v>3</v>
      </c>
      <c r="D715">
        <v>9</v>
      </c>
      <c r="E715">
        <v>1</v>
      </c>
      <c r="F715">
        <v>73.510999999999996</v>
      </c>
      <c r="G715">
        <v>70.4982316784304</v>
      </c>
      <c r="H715">
        <f t="shared" si="55"/>
        <v>3.0127683215695953</v>
      </c>
    </row>
    <row r="716" spans="1:9" x14ac:dyDescent="0.3">
      <c r="A716" t="s">
        <v>18</v>
      </c>
      <c r="B716">
        <v>5</v>
      </c>
      <c r="C716">
        <v>3</v>
      </c>
      <c r="D716">
        <v>10</v>
      </c>
      <c r="E716">
        <v>1</v>
      </c>
      <c r="F716">
        <v>71.111999999999995</v>
      </c>
      <c r="G716">
        <v>70.480200452097804</v>
      </c>
      <c r="H716">
        <f t="shared" si="55"/>
        <v>0.63179954790219028</v>
      </c>
    </row>
    <row r="717" spans="1:9" x14ac:dyDescent="0.3">
      <c r="A717" t="s">
        <v>18</v>
      </c>
      <c r="B717">
        <v>5</v>
      </c>
      <c r="C717">
        <v>3</v>
      </c>
      <c r="D717">
        <v>11</v>
      </c>
      <c r="E717">
        <v>1</v>
      </c>
      <c r="F717">
        <v>75.691000000000003</v>
      </c>
      <c r="G717">
        <v>74.801601486953402</v>
      </c>
      <c r="H717">
        <f t="shared" si="55"/>
        <v>0.88939851304660067</v>
      </c>
    </row>
    <row r="718" spans="1:9" x14ac:dyDescent="0.3">
      <c r="A718" t="s">
        <v>18</v>
      </c>
      <c r="B718">
        <v>5</v>
      </c>
      <c r="C718">
        <v>3</v>
      </c>
      <c r="F718" s="1">
        <f>AVERAGE(F707:F717)</f>
        <v>71.170090909090902</v>
      </c>
      <c r="H718" s="1">
        <f>AVERAGE(H707:H717)</f>
        <v>1.997255852042481</v>
      </c>
      <c r="I718">
        <f>H718/F718</f>
        <v>2.8063134759707911E-2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724"/>
  <sheetViews>
    <sheetView topLeftCell="B1" workbookViewId="0">
      <selection activeCell="I1" sqref="I1"/>
    </sheetView>
  </sheetViews>
  <sheetFormatPr defaultRowHeight="14.4" x14ac:dyDescent="0.3"/>
  <cols>
    <col min="6" max="6" width="11.109375" customWidth="1"/>
    <col min="7" max="7" width="12" bestFit="1" customWidth="1"/>
  </cols>
  <sheetData>
    <row r="1" spans="1:9" x14ac:dyDescent="0.3">
      <c r="A1" t="s">
        <v>0</v>
      </c>
      <c r="B1" t="s">
        <v>1</v>
      </c>
      <c r="C1" t="s">
        <v>2</v>
      </c>
      <c r="D1" t="s">
        <v>9</v>
      </c>
      <c r="E1" t="s">
        <v>7</v>
      </c>
      <c r="F1" t="s">
        <v>11</v>
      </c>
      <c r="G1" t="s">
        <v>12</v>
      </c>
      <c r="H1" t="s">
        <v>13</v>
      </c>
      <c r="I1" t="s">
        <v>19</v>
      </c>
    </row>
    <row r="2" spans="1:9" x14ac:dyDescent="0.3">
      <c r="A2" t="s">
        <v>14</v>
      </c>
      <c r="B2">
        <v>2</v>
      </c>
      <c r="C2">
        <v>1</v>
      </c>
      <c r="D2">
        <v>1</v>
      </c>
      <c r="E2">
        <v>0</v>
      </c>
      <c r="F2">
        <v>4.8940000000000001</v>
      </c>
      <c r="H2">
        <f>F2-G2</f>
        <v>4.8940000000000001</v>
      </c>
    </row>
    <row r="3" spans="1:9" x14ac:dyDescent="0.3">
      <c r="A3" t="s">
        <v>14</v>
      </c>
      <c r="B3">
        <v>2</v>
      </c>
      <c r="C3">
        <v>1</v>
      </c>
      <c r="D3">
        <v>2</v>
      </c>
      <c r="E3">
        <v>0</v>
      </c>
      <c r="F3">
        <v>4.1369999999999996</v>
      </c>
      <c r="G3">
        <v>2.5394736884189602</v>
      </c>
      <c r="H3">
        <f t="shared" ref="H3:H12" si="0">F3-G3</f>
        <v>1.5975263115810394</v>
      </c>
    </row>
    <row r="4" spans="1:9" x14ac:dyDescent="0.3">
      <c r="A4" t="s">
        <v>14</v>
      </c>
      <c r="B4">
        <v>2</v>
      </c>
      <c r="C4">
        <v>1</v>
      </c>
      <c r="D4">
        <v>3</v>
      </c>
      <c r="E4">
        <v>0</v>
      </c>
      <c r="F4">
        <v>4.9870000000000001</v>
      </c>
      <c r="G4">
        <v>2.9652435052458199</v>
      </c>
      <c r="H4">
        <f t="shared" si="0"/>
        <v>2.0217564947541802</v>
      </c>
    </row>
    <row r="5" spans="1:9" x14ac:dyDescent="0.3">
      <c r="A5" t="s">
        <v>14</v>
      </c>
      <c r="B5">
        <v>2</v>
      </c>
      <c r="C5">
        <v>1</v>
      </c>
      <c r="D5">
        <v>4</v>
      </c>
      <c r="E5">
        <v>0</v>
      </c>
      <c r="F5">
        <v>3.8690000000000002</v>
      </c>
      <c r="H5">
        <f t="shared" si="0"/>
        <v>3.8690000000000002</v>
      </c>
    </row>
    <row r="6" spans="1:9" x14ac:dyDescent="0.3">
      <c r="A6" t="s">
        <v>14</v>
      </c>
      <c r="B6">
        <v>2</v>
      </c>
      <c r="C6">
        <v>1</v>
      </c>
      <c r="D6">
        <v>5</v>
      </c>
      <c r="E6">
        <v>0</v>
      </c>
      <c r="F6" t="s">
        <v>8</v>
      </c>
      <c r="H6" t="s">
        <v>8</v>
      </c>
    </row>
    <row r="7" spans="1:9" x14ac:dyDescent="0.3">
      <c r="A7" t="s">
        <v>14</v>
      </c>
      <c r="B7">
        <v>2</v>
      </c>
      <c r="C7">
        <v>1</v>
      </c>
      <c r="D7">
        <v>6</v>
      </c>
      <c r="E7">
        <v>0</v>
      </c>
      <c r="F7">
        <v>5.3970000000000002</v>
      </c>
      <c r="G7">
        <v>3.629919022677925</v>
      </c>
      <c r="H7">
        <f t="shared" si="0"/>
        <v>1.7670809773220753</v>
      </c>
    </row>
    <row r="8" spans="1:9" x14ac:dyDescent="0.3">
      <c r="A8" t="s">
        <v>14</v>
      </c>
      <c r="B8">
        <v>2</v>
      </c>
      <c r="C8">
        <v>1</v>
      </c>
      <c r="D8">
        <v>7</v>
      </c>
      <c r="E8">
        <v>0</v>
      </c>
      <c r="F8">
        <v>3.8879999999999999</v>
      </c>
      <c r="H8">
        <f t="shared" si="0"/>
        <v>3.8879999999999999</v>
      </c>
    </row>
    <row r="9" spans="1:9" x14ac:dyDescent="0.3">
      <c r="A9" t="s">
        <v>14</v>
      </c>
      <c r="B9">
        <v>2</v>
      </c>
      <c r="C9">
        <v>1</v>
      </c>
      <c r="D9">
        <v>8</v>
      </c>
      <c r="E9">
        <v>0</v>
      </c>
      <c r="F9">
        <v>4.0190000000000001</v>
      </c>
      <c r="H9">
        <f t="shared" si="0"/>
        <v>4.0190000000000001</v>
      </c>
    </row>
    <row r="10" spans="1:9" x14ac:dyDescent="0.3">
      <c r="A10" t="s">
        <v>14</v>
      </c>
      <c r="B10">
        <v>2</v>
      </c>
      <c r="C10">
        <v>1</v>
      </c>
      <c r="D10">
        <v>9</v>
      </c>
      <c r="E10">
        <v>0</v>
      </c>
      <c r="F10">
        <v>3.677</v>
      </c>
      <c r="H10">
        <f t="shared" si="0"/>
        <v>3.677</v>
      </c>
    </row>
    <row r="11" spans="1:9" x14ac:dyDescent="0.3">
      <c r="A11" t="s">
        <v>14</v>
      </c>
      <c r="B11">
        <v>2</v>
      </c>
      <c r="C11">
        <v>1</v>
      </c>
      <c r="D11">
        <v>10</v>
      </c>
      <c r="E11">
        <v>0</v>
      </c>
      <c r="F11">
        <v>3.94</v>
      </c>
      <c r="H11">
        <f t="shared" si="0"/>
        <v>3.94</v>
      </c>
    </row>
    <row r="12" spans="1:9" x14ac:dyDescent="0.3">
      <c r="A12" t="s">
        <v>14</v>
      </c>
      <c r="B12">
        <v>2</v>
      </c>
      <c r="C12">
        <v>1</v>
      </c>
      <c r="D12">
        <v>11</v>
      </c>
      <c r="E12">
        <v>0</v>
      </c>
      <c r="F12">
        <v>4.7290000000000001</v>
      </c>
      <c r="G12">
        <v>3.94580929593024</v>
      </c>
      <c r="H12">
        <f t="shared" si="0"/>
        <v>0.7831907040697601</v>
      </c>
    </row>
    <row r="13" spans="1:9" x14ac:dyDescent="0.3">
      <c r="F13" s="1">
        <f>AVERAGE(F2:F12)</f>
        <v>4.353699999999999</v>
      </c>
      <c r="H13" s="1">
        <f>AVERAGE(H2:H12)</f>
        <v>3.0456554487727057</v>
      </c>
      <c r="I13">
        <f>H13/F13</f>
        <v>0.69955565352980364</v>
      </c>
    </row>
    <row r="14" spans="1:9" x14ac:dyDescent="0.3">
      <c r="A14" t="s">
        <v>14</v>
      </c>
      <c r="B14">
        <v>2</v>
      </c>
      <c r="C14">
        <v>1</v>
      </c>
      <c r="D14">
        <v>1</v>
      </c>
      <c r="E14">
        <v>1E-4</v>
      </c>
      <c r="F14">
        <v>4.1870000000000003</v>
      </c>
      <c r="H14">
        <f>F14-G14</f>
        <v>4.1870000000000003</v>
      </c>
    </row>
    <row r="15" spans="1:9" x14ac:dyDescent="0.3">
      <c r="A15" t="s">
        <v>14</v>
      </c>
      <c r="B15">
        <v>2</v>
      </c>
      <c r="C15">
        <v>1</v>
      </c>
      <c r="D15">
        <v>2</v>
      </c>
      <c r="E15">
        <v>1E-4</v>
      </c>
      <c r="F15">
        <v>4.0259999999999998</v>
      </c>
      <c r="H15">
        <f t="shared" ref="H15:H24" si="1">F15-G15</f>
        <v>4.0259999999999998</v>
      </c>
    </row>
    <row r="16" spans="1:9" x14ac:dyDescent="0.3">
      <c r="A16" t="s">
        <v>14</v>
      </c>
      <c r="B16">
        <v>2</v>
      </c>
      <c r="C16">
        <v>1</v>
      </c>
      <c r="D16">
        <v>3</v>
      </c>
      <c r="E16">
        <v>1E-4</v>
      </c>
      <c r="F16">
        <v>4.1760000000000002</v>
      </c>
      <c r="H16">
        <f t="shared" si="1"/>
        <v>4.1760000000000002</v>
      </c>
    </row>
    <row r="17" spans="1:9" x14ac:dyDescent="0.3">
      <c r="A17" t="s">
        <v>14</v>
      </c>
      <c r="B17">
        <v>2</v>
      </c>
      <c r="C17">
        <v>1</v>
      </c>
      <c r="D17">
        <v>4</v>
      </c>
      <c r="E17">
        <v>1E-4</v>
      </c>
      <c r="F17">
        <v>2.9249999999999998</v>
      </c>
      <c r="H17">
        <f t="shared" si="1"/>
        <v>2.9249999999999998</v>
      </c>
    </row>
    <row r="18" spans="1:9" x14ac:dyDescent="0.3">
      <c r="A18" t="s">
        <v>14</v>
      </c>
      <c r="B18">
        <v>2</v>
      </c>
      <c r="C18">
        <v>1</v>
      </c>
      <c r="D18">
        <v>5</v>
      </c>
      <c r="E18">
        <v>1E-4</v>
      </c>
      <c r="F18" t="s">
        <v>8</v>
      </c>
      <c r="G18" t="s">
        <v>8</v>
      </c>
      <c r="H18" t="s">
        <v>8</v>
      </c>
    </row>
    <row r="19" spans="1:9" x14ac:dyDescent="0.3">
      <c r="A19" t="s">
        <v>14</v>
      </c>
      <c r="B19">
        <v>2</v>
      </c>
      <c r="C19">
        <v>1</v>
      </c>
      <c r="D19">
        <v>6</v>
      </c>
      <c r="E19">
        <v>1E-4</v>
      </c>
      <c r="F19">
        <v>3.343</v>
      </c>
      <c r="H19">
        <f t="shared" si="1"/>
        <v>3.343</v>
      </c>
    </row>
    <row r="20" spans="1:9" x14ac:dyDescent="0.3">
      <c r="A20" t="s">
        <v>14</v>
      </c>
      <c r="B20">
        <v>2</v>
      </c>
      <c r="C20">
        <v>1</v>
      </c>
      <c r="D20">
        <v>7</v>
      </c>
      <c r="E20">
        <v>1E-4</v>
      </c>
      <c r="F20">
        <v>4.59</v>
      </c>
      <c r="H20">
        <f t="shared" si="1"/>
        <v>4.59</v>
      </c>
    </row>
    <row r="21" spans="1:9" x14ac:dyDescent="0.3">
      <c r="A21" t="s">
        <v>14</v>
      </c>
      <c r="B21">
        <v>2</v>
      </c>
      <c r="C21">
        <v>1</v>
      </c>
      <c r="D21">
        <v>8</v>
      </c>
      <c r="E21">
        <v>1E-4</v>
      </c>
      <c r="F21">
        <v>4.7110000000000003</v>
      </c>
      <c r="H21">
        <f t="shared" si="1"/>
        <v>4.7110000000000003</v>
      </c>
    </row>
    <row r="22" spans="1:9" x14ac:dyDescent="0.3">
      <c r="A22" t="s">
        <v>14</v>
      </c>
      <c r="B22">
        <v>2</v>
      </c>
      <c r="C22">
        <v>1</v>
      </c>
      <c r="D22">
        <v>9</v>
      </c>
      <c r="E22">
        <v>1E-4</v>
      </c>
      <c r="F22">
        <v>4.0229999999999997</v>
      </c>
      <c r="H22">
        <f t="shared" si="1"/>
        <v>4.0229999999999997</v>
      </c>
    </row>
    <row r="23" spans="1:9" x14ac:dyDescent="0.3">
      <c r="A23" t="s">
        <v>14</v>
      </c>
      <c r="B23">
        <v>2</v>
      </c>
      <c r="C23">
        <v>1</v>
      </c>
      <c r="D23">
        <v>10</v>
      </c>
      <c r="E23">
        <v>1E-4</v>
      </c>
      <c r="F23">
        <v>3.754</v>
      </c>
      <c r="H23">
        <f t="shared" si="1"/>
        <v>3.754</v>
      </c>
    </row>
    <row r="24" spans="1:9" x14ac:dyDescent="0.3">
      <c r="A24" t="s">
        <v>14</v>
      </c>
      <c r="B24">
        <v>2</v>
      </c>
      <c r="C24">
        <v>1</v>
      </c>
      <c r="D24">
        <v>11</v>
      </c>
      <c r="E24">
        <v>1E-4</v>
      </c>
      <c r="F24">
        <v>3.863</v>
      </c>
      <c r="H24">
        <f t="shared" si="1"/>
        <v>3.863</v>
      </c>
    </row>
    <row r="25" spans="1:9" x14ac:dyDescent="0.3">
      <c r="F25" s="1">
        <f>AVERAGE(F14:F24)</f>
        <v>3.9598</v>
      </c>
      <c r="H25" s="1">
        <f>AVERAGE(H14:H24)</f>
        <v>3.9598</v>
      </c>
      <c r="I25">
        <f>H25/F25</f>
        <v>1</v>
      </c>
    </row>
    <row r="26" spans="1:9" x14ac:dyDescent="0.3">
      <c r="A26" t="s">
        <v>14</v>
      </c>
      <c r="B26">
        <v>2</v>
      </c>
      <c r="C26">
        <v>1</v>
      </c>
      <c r="D26">
        <v>1</v>
      </c>
      <c r="E26">
        <v>1E-3</v>
      </c>
      <c r="F26">
        <v>6.6509999999999998</v>
      </c>
      <c r="H26">
        <v>6.6509999999999998</v>
      </c>
    </row>
    <row r="27" spans="1:9" x14ac:dyDescent="0.3">
      <c r="A27" t="s">
        <v>14</v>
      </c>
      <c r="B27">
        <v>2</v>
      </c>
      <c r="C27">
        <v>1</v>
      </c>
      <c r="D27">
        <v>2</v>
      </c>
      <c r="E27">
        <v>1E-3</v>
      </c>
      <c r="F27">
        <v>4.8840000000000003</v>
      </c>
      <c r="H27">
        <v>4.8840000000000003</v>
      </c>
    </row>
    <row r="28" spans="1:9" x14ac:dyDescent="0.3">
      <c r="A28" t="s">
        <v>14</v>
      </c>
      <c r="B28">
        <v>2</v>
      </c>
      <c r="C28">
        <v>1</v>
      </c>
      <c r="D28">
        <v>3</v>
      </c>
      <c r="E28">
        <v>1E-3</v>
      </c>
      <c r="F28">
        <v>6.0759999999999996</v>
      </c>
      <c r="H28">
        <v>6.0759999999999996</v>
      </c>
    </row>
    <row r="29" spans="1:9" x14ac:dyDescent="0.3">
      <c r="A29" t="s">
        <v>14</v>
      </c>
      <c r="B29">
        <v>2</v>
      </c>
      <c r="C29">
        <v>1</v>
      </c>
      <c r="D29">
        <v>4</v>
      </c>
      <c r="E29">
        <v>1E-3</v>
      </c>
      <c r="F29">
        <v>6.7050000000000001</v>
      </c>
      <c r="H29">
        <v>6.7050000000000001</v>
      </c>
    </row>
    <row r="30" spans="1:9" x14ac:dyDescent="0.3">
      <c r="A30" t="s">
        <v>14</v>
      </c>
      <c r="B30">
        <v>2</v>
      </c>
      <c r="C30">
        <v>1</v>
      </c>
      <c r="D30">
        <v>5</v>
      </c>
      <c r="E30">
        <v>1E-3</v>
      </c>
      <c r="F30">
        <v>4.4480000000000004</v>
      </c>
      <c r="H30">
        <v>4.4480000000000004</v>
      </c>
    </row>
    <row r="31" spans="1:9" x14ac:dyDescent="0.3">
      <c r="A31" t="s">
        <v>14</v>
      </c>
      <c r="B31">
        <v>2</v>
      </c>
      <c r="C31">
        <v>1</v>
      </c>
      <c r="D31">
        <v>6</v>
      </c>
      <c r="E31">
        <v>1E-3</v>
      </c>
      <c r="F31">
        <v>6.3079999999999998</v>
      </c>
      <c r="H31">
        <v>6.3079999999999998</v>
      </c>
    </row>
    <row r="32" spans="1:9" x14ac:dyDescent="0.3">
      <c r="A32" t="s">
        <v>14</v>
      </c>
      <c r="B32">
        <v>2</v>
      </c>
      <c r="C32">
        <v>1</v>
      </c>
      <c r="D32">
        <v>7</v>
      </c>
      <c r="E32">
        <v>1E-3</v>
      </c>
      <c r="F32">
        <v>4.5149999999999997</v>
      </c>
      <c r="H32">
        <v>4.5149999999999997</v>
      </c>
    </row>
    <row r="33" spans="1:9" x14ac:dyDescent="0.3">
      <c r="A33" t="s">
        <v>14</v>
      </c>
      <c r="B33">
        <v>2</v>
      </c>
      <c r="C33">
        <v>1</v>
      </c>
      <c r="D33">
        <v>8</v>
      </c>
      <c r="E33">
        <v>1E-3</v>
      </c>
      <c r="F33">
        <v>4.734</v>
      </c>
      <c r="H33">
        <v>4.734</v>
      </c>
    </row>
    <row r="34" spans="1:9" x14ac:dyDescent="0.3">
      <c r="A34" t="s">
        <v>14</v>
      </c>
      <c r="B34">
        <v>2</v>
      </c>
      <c r="C34">
        <v>1</v>
      </c>
      <c r="D34">
        <v>9</v>
      </c>
      <c r="E34">
        <v>1E-3</v>
      </c>
      <c r="F34">
        <v>4.2169999999999996</v>
      </c>
      <c r="H34">
        <v>4.2169999999999996</v>
      </c>
    </row>
    <row r="35" spans="1:9" x14ac:dyDescent="0.3">
      <c r="A35" t="s">
        <v>14</v>
      </c>
      <c r="B35">
        <v>2</v>
      </c>
      <c r="C35">
        <v>1</v>
      </c>
      <c r="D35">
        <v>10</v>
      </c>
      <c r="E35">
        <v>1E-3</v>
      </c>
      <c r="F35">
        <v>4.2300000000000004</v>
      </c>
      <c r="H35">
        <v>4.2300000000000004</v>
      </c>
    </row>
    <row r="36" spans="1:9" x14ac:dyDescent="0.3">
      <c r="A36" t="s">
        <v>14</v>
      </c>
      <c r="B36">
        <v>2</v>
      </c>
      <c r="C36">
        <v>1</v>
      </c>
      <c r="D36">
        <v>11</v>
      </c>
      <c r="E36">
        <v>1E-3</v>
      </c>
      <c r="F36">
        <v>3.355</v>
      </c>
      <c r="H36">
        <v>3.355</v>
      </c>
    </row>
    <row r="37" spans="1:9" x14ac:dyDescent="0.3">
      <c r="F37" s="1">
        <v>5.1020909090909088</v>
      </c>
      <c r="H37" s="1">
        <f>AVERAGE(H26:H36)</f>
        <v>5.1020909090909088</v>
      </c>
      <c r="I37">
        <f>H37/F37</f>
        <v>1</v>
      </c>
    </row>
    <row r="38" spans="1:9" x14ac:dyDescent="0.3">
      <c r="A38" t="s">
        <v>14</v>
      </c>
      <c r="B38">
        <v>2</v>
      </c>
      <c r="C38">
        <v>1</v>
      </c>
      <c r="D38">
        <v>1</v>
      </c>
      <c r="E38">
        <v>0.01</v>
      </c>
      <c r="F38">
        <v>5.649</v>
      </c>
      <c r="H38">
        <f>F38-G38</f>
        <v>5.649</v>
      </c>
    </row>
    <row r="39" spans="1:9" x14ac:dyDescent="0.3">
      <c r="A39" t="s">
        <v>14</v>
      </c>
      <c r="B39">
        <v>2</v>
      </c>
      <c r="C39">
        <v>1</v>
      </c>
      <c r="D39">
        <v>2</v>
      </c>
      <c r="E39">
        <v>0.01</v>
      </c>
      <c r="F39">
        <v>4.5599999999999996</v>
      </c>
      <c r="H39">
        <f t="shared" ref="H39:H48" si="2">F39-G39</f>
        <v>4.5599999999999996</v>
      </c>
    </row>
    <row r="40" spans="1:9" x14ac:dyDescent="0.3">
      <c r="A40" t="s">
        <v>14</v>
      </c>
      <c r="B40">
        <v>2</v>
      </c>
      <c r="C40">
        <v>1</v>
      </c>
      <c r="D40">
        <v>3</v>
      </c>
      <c r="E40">
        <v>0.01</v>
      </c>
      <c r="F40">
        <v>6.2249999999999996</v>
      </c>
      <c r="H40">
        <f t="shared" si="2"/>
        <v>6.2249999999999996</v>
      </c>
    </row>
    <row r="41" spans="1:9" x14ac:dyDescent="0.3">
      <c r="A41" t="s">
        <v>14</v>
      </c>
      <c r="B41">
        <v>2</v>
      </c>
      <c r="C41">
        <v>1</v>
      </c>
      <c r="D41">
        <v>4</v>
      </c>
      <c r="E41">
        <v>0.01</v>
      </c>
      <c r="F41">
        <v>6.5510000000000002</v>
      </c>
      <c r="H41">
        <f t="shared" si="2"/>
        <v>6.5510000000000002</v>
      </c>
    </row>
    <row r="42" spans="1:9" x14ac:dyDescent="0.3">
      <c r="A42" t="s">
        <v>14</v>
      </c>
      <c r="B42">
        <v>2</v>
      </c>
      <c r="C42">
        <v>1</v>
      </c>
      <c r="D42">
        <v>5</v>
      </c>
      <c r="E42">
        <v>0.01</v>
      </c>
      <c r="F42">
        <v>4.1849999999999996</v>
      </c>
      <c r="G42">
        <v>2.9133037411850369</v>
      </c>
      <c r="H42">
        <f t="shared" si="2"/>
        <v>1.2716962588149627</v>
      </c>
    </row>
    <row r="43" spans="1:9" x14ac:dyDescent="0.3">
      <c r="A43" t="s">
        <v>14</v>
      </c>
      <c r="B43">
        <v>2</v>
      </c>
      <c r="C43">
        <v>1</v>
      </c>
      <c r="D43">
        <v>6</v>
      </c>
      <c r="E43">
        <v>0.01</v>
      </c>
      <c r="F43">
        <v>5.9390000000000001</v>
      </c>
      <c r="H43">
        <f t="shared" si="2"/>
        <v>5.9390000000000001</v>
      </c>
    </row>
    <row r="44" spans="1:9" x14ac:dyDescent="0.3">
      <c r="A44" t="s">
        <v>14</v>
      </c>
      <c r="B44">
        <v>2</v>
      </c>
      <c r="C44">
        <v>1</v>
      </c>
      <c r="D44">
        <v>7</v>
      </c>
      <c r="E44">
        <v>0.01</v>
      </c>
      <c r="F44">
        <v>4.593</v>
      </c>
      <c r="H44">
        <f t="shared" si="2"/>
        <v>4.593</v>
      </c>
    </row>
    <row r="45" spans="1:9" x14ac:dyDescent="0.3">
      <c r="A45" t="s">
        <v>14</v>
      </c>
      <c r="B45">
        <v>2</v>
      </c>
      <c r="C45">
        <v>1</v>
      </c>
      <c r="D45">
        <v>8</v>
      </c>
      <c r="E45">
        <v>0.01</v>
      </c>
      <c r="F45">
        <v>4.6870000000000003</v>
      </c>
      <c r="H45">
        <f t="shared" si="2"/>
        <v>4.6870000000000003</v>
      </c>
    </row>
    <row r="46" spans="1:9" x14ac:dyDescent="0.3">
      <c r="A46" t="s">
        <v>14</v>
      </c>
      <c r="B46">
        <v>2</v>
      </c>
      <c r="C46">
        <v>1</v>
      </c>
      <c r="D46">
        <v>9</v>
      </c>
      <c r="E46">
        <v>0.01</v>
      </c>
      <c r="F46">
        <v>4.0209999999999999</v>
      </c>
      <c r="H46">
        <f t="shared" si="2"/>
        <v>4.0209999999999999</v>
      </c>
    </row>
    <row r="47" spans="1:9" x14ac:dyDescent="0.3">
      <c r="A47" t="s">
        <v>14</v>
      </c>
      <c r="B47">
        <v>2</v>
      </c>
      <c r="C47">
        <v>1</v>
      </c>
      <c r="D47">
        <v>10</v>
      </c>
      <c r="E47">
        <v>0.01</v>
      </c>
      <c r="F47">
        <v>3.8490000000000002</v>
      </c>
      <c r="H47">
        <f t="shared" si="2"/>
        <v>3.8490000000000002</v>
      </c>
    </row>
    <row r="48" spans="1:9" x14ac:dyDescent="0.3">
      <c r="A48" t="s">
        <v>14</v>
      </c>
      <c r="B48">
        <v>2</v>
      </c>
      <c r="C48">
        <v>1</v>
      </c>
      <c r="D48">
        <v>11</v>
      </c>
      <c r="E48">
        <v>0.01</v>
      </c>
      <c r="F48">
        <v>3.1469999999999998</v>
      </c>
      <c r="H48">
        <f t="shared" si="2"/>
        <v>3.1469999999999998</v>
      </c>
    </row>
    <row r="49" spans="1:9" x14ac:dyDescent="0.3">
      <c r="F49" s="1">
        <v>4.8550909090909089</v>
      </c>
      <c r="H49" s="1">
        <f>AVERAGE(H38:H48)</f>
        <v>4.5902451144377245</v>
      </c>
      <c r="I49">
        <f>H49/F49</f>
        <v>0.945449879392109</v>
      </c>
    </row>
    <row r="50" spans="1:9" x14ac:dyDescent="0.3">
      <c r="A50" t="s">
        <v>14</v>
      </c>
      <c r="B50">
        <v>2</v>
      </c>
      <c r="C50">
        <v>1</v>
      </c>
      <c r="D50">
        <v>1</v>
      </c>
      <c r="E50">
        <v>0.1</v>
      </c>
      <c r="F50">
        <v>5.67</v>
      </c>
      <c r="H50">
        <f>F50-G50</f>
        <v>5.67</v>
      </c>
    </row>
    <row r="51" spans="1:9" x14ac:dyDescent="0.3">
      <c r="A51" t="s">
        <v>14</v>
      </c>
      <c r="B51">
        <v>2</v>
      </c>
      <c r="C51">
        <v>1</v>
      </c>
      <c r="D51">
        <v>2</v>
      </c>
      <c r="E51">
        <v>0.1</v>
      </c>
      <c r="F51">
        <v>6.5659999999999998</v>
      </c>
      <c r="H51">
        <f t="shared" ref="H51:H60" si="3">F51-G51</f>
        <v>6.5659999999999998</v>
      </c>
    </row>
    <row r="52" spans="1:9" x14ac:dyDescent="0.3">
      <c r="A52" t="s">
        <v>14</v>
      </c>
      <c r="B52">
        <v>2</v>
      </c>
      <c r="C52">
        <v>1</v>
      </c>
      <c r="D52">
        <v>3</v>
      </c>
      <c r="E52">
        <v>0.1</v>
      </c>
      <c r="F52">
        <v>4.8390000000000004</v>
      </c>
      <c r="H52">
        <f t="shared" si="3"/>
        <v>4.8390000000000004</v>
      </c>
    </row>
    <row r="53" spans="1:9" x14ac:dyDescent="0.3">
      <c r="A53" t="s">
        <v>14</v>
      </c>
      <c r="B53">
        <v>2</v>
      </c>
      <c r="C53">
        <v>1</v>
      </c>
      <c r="D53">
        <v>4</v>
      </c>
      <c r="E53">
        <v>0.1</v>
      </c>
      <c r="F53">
        <v>5.52</v>
      </c>
      <c r="H53">
        <f t="shared" si="3"/>
        <v>5.52</v>
      </c>
    </row>
    <row r="54" spans="1:9" x14ac:dyDescent="0.3">
      <c r="A54" t="s">
        <v>14</v>
      </c>
      <c r="B54">
        <v>2</v>
      </c>
      <c r="C54">
        <v>1</v>
      </c>
      <c r="D54">
        <v>5</v>
      </c>
      <c r="E54">
        <v>0.1</v>
      </c>
      <c r="F54">
        <v>5.2839999999999998</v>
      </c>
      <c r="H54">
        <f t="shared" si="3"/>
        <v>5.2839999999999998</v>
      </c>
    </row>
    <row r="55" spans="1:9" x14ac:dyDescent="0.3">
      <c r="A55" t="s">
        <v>14</v>
      </c>
      <c r="B55">
        <v>2</v>
      </c>
      <c r="C55">
        <v>1</v>
      </c>
      <c r="D55">
        <v>6</v>
      </c>
      <c r="E55">
        <v>0.1</v>
      </c>
      <c r="F55">
        <v>4.0309999999999997</v>
      </c>
      <c r="H55">
        <f t="shared" si="3"/>
        <v>4.0309999999999997</v>
      </c>
    </row>
    <row r="56" spans="1:9" x14ac:dyDescent="0.3">
      <c r="A56" t="s">
        <v>14</v>
      </c>
      <c r="B56">
        <v>2</v>
      </c>
      <c r="C56">
        <v>1</v>
      </c>
      <c r="D56">
        <v>7</v>
      </c>
      <c r="E56">
        <v>0.1</v>
      </c>
      <c r="F56">
        <v>4.375</v>
      </c>
      <c r="G56">
        <v>4.1264251668495699</v>
      </c>
      <c r="H56">
        <f t="shared" si="3"/>
        <v>0.24857483315043005</v>
      </c>
    </row>
    <row r="57" spans="1:9" x14ac:dyDescent="0.3">
      <c r="A57" t="s">
        <v>14</v>
      </c>
      <c r="B57">
        <v>2</v>
      </c>
      <c r="C57">
        <v>1</v>
      </c>
      <c r="D57">
        <v>8</v>
      </c>
      <c r="E57">
        <v>0.1</v>
      </c>
      <c r="F57">
        <v>4.734</v>
      </c>
      <c r="H57">
        <f t="shared" si="3"/>
        <v>4.734</v>
      </c>
    </row>
    <row r="58" spans="1:9" x14ac:dyDescent="0.3">
      <c r="A58" t="s">
        <v>14</v>
      </c>
      <c r="B58">
        <v>2</v>
      </c>
      <c r="C58">
        <v>1</v>
      </c>
      <c r="D58">
        <v>9</v>
      </c>
      <c r="E58">
        <v>0.1</v>
      </c>
      <c r="F58">
        <v>5.0830000000000002</v>
      </c>
      <c r="G58">
        <v>1.6792821783113772</v>
      </c>
      <c r="H58">
        <f t="shared" si="3"/>
        <v>3.4037178216886232</v>
      </c>
    </row>
    <row r="59" spans="1:9" x14ac:dyDescent="0.3">
      <c r="A59" t="s">
        <v>14</v>
      </c>
      <c r="B59">
        <v>2</v>
      </c>
      <c r="C59">
        <v>1</v>
      </c>
      <c r="D59">
        <v>10</v>
      </c>
      <c r="E59">
        <v>0.1</v>
      </c>
      <c r="F59">
        <v>6.2750000000000004</v>
      </c>
      <c r="H59">
        <f t="shared" si="3"/>
        <v>6.2750000000000004</v>
      </c>
    </row>
    <row r="60" spans="1:9" x14ac:dyDescent="0.3">
      <c r="A60" t="s">
        <v>14</v>
      </c>
      <c r="B60">
        <v>2</v>
      </c>
      <c r="C60">
        <v>1</v>
      </c>
      <c r="D60">
        <v>11</v>
      </c>
      <c r="E60">
        <v>0.1</v>
      </c>
      <c r="F60">
        <v>4.1639999999999997</v>
      </c>
      <c r="H60">
        <f t="shared" si="3"/>
        <v>4.1639999999999997</v>
      </c>
    </row>
    <row r="61" spans="1:9" x14ac:dyDescent="0.3">
      <c r="F61" s="1">
        <v>5.140090909090909</v>
      </c>
      <c r="H61" s="1">
        <f>AVERAGE(H50:H60)</f>
        <v>4.6122993322580959</v>
      </c>
      <c r="I61">
        <f>H61/F61</f>
        <v>0.89731862992941502</v>
      </c>
    </row>
    <row r="62" spans="1:9" x14ac:dyDescent="0.3">
      <c r="A62" t="s">
        <v>14</v>
      </c>
      <c r="B62">
        <v>2</v>
      </c>
      <c r="C62">
        <v>1</v>
      </c>
      <c r="D62">
        <v>1</v>
      </c>
      <c r="E62">
        <v>1</v>
      </c>
      <c r="F62">
        <v>3.82</v>
      </c>
      <c r="G62">
        <v>3.4</v>
      </c>
      <c r="H62">
        <f>F62-G62</f>
        <v>0.41999999999999993</v>
      </c>
    </row>
    <row r="63" spans="1:9" x14ac:dyDescent="0.3">
      <c r="A63" t="s">
        <v>14</v>
      </c>
      <c r="B63">
        <v>2</v>
      </c>
      <c r="C63">
        <v>1</v>
      </c>
      <c r="D63">
        <v>2</v>
      </c>
      <c r="E63">
        <v>1</v>
      </c>
      <c r="F63">
        <v>5.141</v>
      </c>
      <c r="H63">
        <f t="shared" ref="H63:H72" si="4">F63-G63</f>
        <v>5.141</v>
      </c>
    </row>
    <row r="64" spans="1:9" x14ac:dyDescent="0.3">
      <c r="A64" t="s">
        <v>14</v>
      </c>
      <c r="B64">
        <v>2</v>
      </c>
      <c r="C64">
        <v>1</v>
      </c>
      <c r="D64">
        <v>3</v>
      </c>
      <c r="E64">
        <v>1</v>
      </c>
      <c r="F64">
        <v>4.9729999999999999</v>
      </c>
      <c r="G64">
        <v>4.4909999999999997</v>
      </c>
      <c r="H64">
        <f t="shared" si="4"/>
        <v>0.48200000000000021</v>
      </c>
    </row>
    <row r="65" spans="1:9" x14ac:dyDescent="0.3">
      <c r="A65" t="s">
        <v>14</v>
      </c>
      <c r="B65">
        <v>2</v>
      </c>
      <c r="C65">
        <v>1</v>
      </c>
      <c r="D65">
        <v>4</v>
      </c>
      <c r="E65">
        <v>1</v>
      </c>
      <c r="F65">
        <v>5.4640000000000004</v>
      </c>
      <c r="G65">
        <v>3.9715922456513302</v>
      </c>
      <c r="H65">
        <f t="shared" si="4"/>
        <v>1.4924077543486702</v>
      </c>
    </row>
    <row r="66" spans="1:9" x14ac:dyDescent="0.3">
      <c r="A66" t="s">
        <v>14</v>
      </c>
      <c r="B66">
        <v>2</v>
      </c>
      <c r="C66">
        <v>1</v>
      </c>
      <c r="D66">
        <v>5</v>
      </c>
      <c r="E66">
        <v>1</v>
      </c>
      <c r="F66">
        <v>4.6120000000000001</v>
      </c>
      <c r="H66">
        <f t="shared" si="4"/>
        <v>4.6120000000000001</v>
      </c>
    </row>
    <row r="67" spans="1:9" x14ac:dyDescent="0.3">
      <c r="A67" t="s">
        <v>14</v>
      </c>
      <c r="B67">
        <v>2</v>
      </c>
      <c r="C67">
        <v>1</v>
      </c>
      <c r="D67">
        <v>6</v>
      </c>
      <c r="E67">
        <v>1</v>
      </c>
      <c r="F67">
        <v>4.5919999999999996</v>
      </c>
      <c r="H67">
        <f t="shared" si="4"/>
        <v>4.5919999999999996</v>
      </c>
    </row>
    <row r="68" spans="1:9" x14ac:dyDescent="0.3">
      <c r="A68" t="s">
        <v>14</v>
      </c>
      <c r="B68">
        <v>2</v>
      </c>
      <c r="C68">
        <v>1</v>
      </c>
      <c r="D68">
        <v>7</v>
      </c>
      <c r="E68">
        <v>1</v>
      </c>
      <c r="F68">
        <v>4.468</v>
      </c>
      <c r="G68">
        <v>3.8479999999999999</v>
      </c>
      <c r="H68">
        <f t="shared" si="4"/>
        <v>0.62000000000000011</v>
      </c>
    </row>
    <row r="69" spans="1:9" x14ac:dyDescent="0.3">
      <c r="A69" t="s">
        <v>14</v>
      </c>
      <c r="B69">
        <v>2</v>
      </c>
      <c r="C69">
        <v>1</v>
      </c>
      <c r="D69">
        <v>8</v>
      </c>
      <c r="E69">
        <v>1</v>
      </c>
      <c r="F69">
        <v>3.7629999999999999</v>
      </c>
      <c r="G69">
        <v>2.9169999999999998</v>
      </c>
      <c r="H69">
        <f t="shared" si="4"/>
        <v>0.84600000000000009</v>
      </c>
    </row>
    <row r="70" spans="1:9" x14ac:dyDescent="0.3">
      <c r="A70" t="s">
        <v>14</v>
      </c>
      <c r="B70">
        <v>2</v>
      </c>
      <c r="C70">
        <v>1</v>
      </c>
      <c r="D70">
        <v>9</v>
      </c>
      <c r="E70">
        <v>1</v>
      </c>
      <c r="F70">
        <v>3.3260000000000001</v>
      </c>
      <c r="G70">
        <v>1.37</v>
      </c>
      <c r="H70">
        <f t="shared" si="4"/>
        <v>1.956</v>
      </c>
    </row>
    <row r="71" spans="1:9" x14ac:dyDescent="0.3">
      <c r="A71" t="s">
        <v>14</v>
      </c>
      <c r="B71">
        <v>2</v>
      </c>
      <c r="C71">
        <v>1</v>
      </c>
      <c r="D71">
        <v>10</v>
      </c>
      <c r="E71">
        <v>1</v>
      </c>
      <c r="F71">
        <v>4.1230000000000002</v>
      </c>
      <c r="H71">
        <f t="shared" si="4"/>
        <v>4.1230000000000002</v>
      </c>
    </row>
    <row r="72" spans="1:9" x14ac:dyDescent="0.3">
      <c r="A72" t="s">
        <v>14</v>
      </c>
      <c r="B72">
        <v>2</v>
      </c>
      <c r="C72">
        <v>1</v>
      </c>
      <c r="D72">
        <v>11</v>
      </c>
      <c r="E72">
        <v>1</v>
      </c>
      <c r="F72">
        <v>5.0410000000000004</v>
      </c>
      <c r="H72">
        <f t="shared" si="4"/>
        <v>5.0410000000000004</v>
      </c>
    </row>
    <row r="73" spans="1:9" x14ac:dyDescent="0.3">
      <c r="F73" s="1">
        <v>4.4839090909090915</v>
      </c>
      <c r="H73" s="1">
        <f>AVERAGE(H62:H72)</f>
        <v>2.6659461594862428</v>
      </c>
      <c r="I73">
        <f>H73/F73</f>
        <v>0.594558476863708</v>
      </c>
    </row>
    <row r="74" spans="1:9" x14ac:dyDescent="0.3">
      <c r="A74" t="s">
        <v>14</v>
      </c>
      <c r="B74">
        <v>2</v>
      </c>
      <c r="C74">
        <v>2</v>
      </c>
      <c r="D74">
        <v>1</v>
      </c>
      <c r="E74">
        <v>0</v>
      </c>
      <c r="F74">
        <v>3.6680000000000001</v>
      </c>
      <c r="H74">
        <f>F74-G74</f>
        <v>3.6680000000000001</v>
      </c>
    </row>
    <row r="75" spans="1:9" x14ac:dyDescent="0.3">
      <c r="A75" t="s">
        <v>14</v>
      </c>
      <c r="B75">
        <v>2</v>
      </c>
      <c r="C75">
        <v>2</v>
      </c>
      <c r="D75">
        <v>2</v>
      </c>
      <c r="E75">
        <v>0</v>
      </c>
      <c r="F75">
        <v>4.2069999999999999</v>
      </c>
      <c r="G75">
        <v>2.9617963924337301</v>
      </c>
      <c r="H75">
        <f t="shared" ref="H75:H84" si="5">F75-G75</f>
        <v>1.2452036075662698</v>
      </c>
    </row>
    <row r="76" spans="1:9" x14ac:dyDescent="0.3">
      <c r="A76" t="s">
        <v>14</v>
      </c>
      <c r="B76">
        <v>2</v>
      </c>
      <c r="C76">
        <v>2</v>
      </c>
      <c r="D76">
        <v>3</v>
      </c>
      <c r="E76">
        <v>0</v>
      </c>
      <c r="F76">
        <v>4.0999999999999996</v>
      </c>
      <c r="H76">
        <f t="shared" si="5"/>
        <v>4.0999999999999996</v>
      </c>
    </row>
    <row r="77" spans="1:9" x14ac:dyDescent="0.3">
      <c r="A77" t="s">
        <v>14</v>
      </c>
      <c r="B77">
        <v>2</v>
      </c>
      <c r="C77">
        <v>2</v>
      </c>
      <c r="D77">
        <v>4</v>
      </c>
      <c r="E77">
        <v>0</v>
      </c>
      <c r="F77">
        <v>3.65</v>
      </c>
      <c r="G77">
        <v>2.5142801122326244</v>
      </c>
      <c r="H77">
        <f t="shared" si="5"/>
        <v>1.1357198877673755</v>
      </c>
    </row>
    <row r="78" spans="1:9" x14ac:dyDescent="0.3">
      <c r="A78" t="s">
        <v>14</v>
      </c>
      <c r="B78">
        <v>2</v>
      </c>
      <c r="C78">
        <v>2</v>
      </c>
      <c r="D78">
        <v>5</v>
      </c>
      <c r="E78">
        <v>0</v>
      </c>
      <c r="F78">
        <v>3.1579999999999999</v>
      </c>
      <c r="G78">
        <v>1.8693671807632501</v>
      </c>
      <c r="H78">
        <f t="shared" si="5"/>
        <v>1.2886328192367498</v>
      </c>
    </row>
    <row r="79" spans="1:9" x14ac:dyDescent="0.3">
      <c r="A79" t="s">
        <v>14</v>
      </c>
      <c r="B79">
        <v>2</v>
      </c>
      <c r="C79">
        <v>2</v>
      </c>
      <c r="D79">
        <v>6</v>
      </c>
      <c r="E79">
        <v>0</v>
      </c>
      <c r="F79">
        <v>4.9139999999999997</v>
      </c>
      <c r="G79">
        <v>3.1369780888002312</v>
      </c>
      <c r="H79">
        <f t="shared" si="5"/>
        <v>1.7770219111997685</v>
      </c>
    </row>
    <row r="80" spans="1:9" x14ac:dyDescent="0.3">
      <c r="A80" t="s">
        <v>14</v>
      </c>
      <c r="B80">
        <v>2</v>
      </c>
      <c r="C80">
        <v>2</v>
      </c>
      <c r="D80">
        <v>7</v>
      </c>
      <c r="E80">
        <v>0</v>
      </c>
      <c r="F80">
        <v>3.5720000000000001</v>
      </c>
      <c r="H80">
        <f t="shared" si="5"/>
        <v>3.5720000000000001</v>
      </c>
    </row>
    <row r="81" spans="1:9" x14ac:dyDescent="0.3">
      <c r="A81" t="s">
        <v>14</v>
      </c>
      <c r="B81">
        <v>2</v>
      </c>
      <c r="C81">
        <v>2</v>
      </c>
      <c r="D81">
        <v>8</v>
      </c>
      <c r="E81">
        <v>0</v>
      </c>
      <c r="F81">
        <v>2.8559999999999999</v>
      </c>
      <c r="H81">
        <f t="shared" si="5"/>
        <v>2.8559999999999999</v>
      </c>
    </row>
    <row r="82" spans="1:9" x14ac:dyDescent="0.3">
      <c r="A82" t="s">
        <v>14</v>
      </c>
      <c r="B82">
        <v>2</v>
      </c>
      <c r="C82">
        <v>2</v>
      </c>
      <c r="D82">
        <v>9</v>
      </c>
      <c r="E82">
        <v>0</v>
      </c>
      <c r="F82">
        <v>3.3170000000000002</v>
      </c>
      <c r="H82">
        <f t="shared" si="5"/>
        <v>3.3170000000000002</v>
      </c>
    </row>
    <row r="83" spans="1:9" x14ac:dyDescent="0.3">
      <c r="A83" t="s">
        <v>14</v>
      </c>
      <c r="B83">
        <v>2</v>
      </c>
      <c r="C83">
        <v>2</v>
      </c>
      <c r="D83">
        <v>10</v>
      </c>
      <c r="E83">
        <v>0</v>
      </c>
      <c r="F83">
        <v>1.877</v>
      </c>
      <c r="H83">
        <f t="shared" si="5"/>
        <v>1.877</v>
      </c>
    </row>
    <row r="84" spans="1:9" x14ac:dyDescent="0.3">
      <c r="A84" t="s">
        <v>14</v>
      </c>
      <c r="B84">
        <v>2</v>
      </c>
      <c r="C84">
        <v>2</v>
      </c>
      <c r="D84">
        <v>11</v>
      </c>
      <c r="E84">
        <v>0</v>
      </c>
      <c r="F84">
        <v>3.98</v>
      </c>
      <c r="H84">
        <f t="shared" si="5"/>
        <v>3.98</v>
      </c>
    </row>
    <row r="85" spans="1:9" x14ac:dyDescent="0.3">
      <c r="F85" s="1">
        <v>3.5726363636363634</v>
      </c>
      <c r="H85" s="1">
        <f>AVERAGE(H74:H84)</f>
        <v>2.6196889296154695</v>
      </c>
      <c r="I85">
        <f>H85/F85</f>
        <v>0.73326492342731786</v>
      </c>
    </row>
    <row r="86" spans="1:9" x14ac:dyDescent="0.3">
      <c r="A86" t="s">
        <v>14</v>
      </c>
      <c r="B86">
        <v>2</v>
      </c>
      <c r="C86">
        <v>2</v>
      </c>
      <c r="D86">
        <v>1</v>
      </c>
      <c r="E86">
        <v>1E-3</v>
      </c>
      <c r="F86">
        <v>3.8919999999999999</v>
      </c>
      <c r="H86">
        <f>F86-G86</f>
        <v>3.8919999999999999</v>
      </c>
    </row>
    <row r="87" spans="1:9" x14ac:dyDescent="0.3">
      <c r="A87" t="s">
        <v>14</v>
      </c>
      <c r="B87">
        <v>2</v>
      </c>
      <c r="C87">
        <v>2</v>
      </c>
      <c r="D87">
        <v>2</v>
      </c>
      <c r="E87">
        <v>1E-3</v>
      </c>
      <c r="F87">
        <v>4.6210000000000004</v>
      </c>
      <c r="G87">
        <v>2.8350694330016202</v>
      </c>
      <c r="H87">
        <f t="shared" ref="H87:H96" si="6">F87-G87</f>
        <v>1.7859305669983803</v>
      </c>
    </row>
    <row r="88" spans="1:9" x14ac:dyDescent="0.3">
      <c r="A88" t="s">
        <v>14</v>
      </c>
      <c r="B88">
        <v>2</v>
      </c>
      <c r="C88">
        <v>2</v>
      </c>
      <c r="D88">
        <v>3</v>
      </c>
      <c r="E88">
        <v>1E-3</v>
      </c>
      <c r="F88">
        <v>4.1740000000000004</v>
      </c>
      <c r="G88">
        <v>1.7837719429182599</v>
      </c>
      <c r="H88">
        <f t="shared" si="6"/>
        <v>2.3902280570817407</v>
      </c>
    </row>
    <row r="89" spans="1:9" x14ac:dyDescent="0.3">
      <c r="A89" t="s">
        <v>14</v>
      </c>
      <c r="B89">
        <v>2</v>
      </c>
      <c r="C89">
        <v>2</v>
      </c>
      <c r="D89">
        <v>4</v>
      </c>
      <c r="E89">
        <v>1E-3</v>
      </c>
      <c r="F89">
        <v>2.8620000000000001</v>
      </c>
      <c r="G89">
        <v>1.4711778506069</v>
      </c>
      <c r="H89">
        <f t="shared" si="6"/>
        <v>1.3908221493931001</v>
      </c>
    </row>
    <row r="90" spans="1:9" x14ac:dyDescent="0.3">
      <c r="A90" t="s">
        <v>14</v>
      </c>
      <c r="B90">
        <v>2</v>
      </c>
      <c r="C90">
        <v>2</v>
      </c>
      <c r="D90">
        <v>5</v>
      </c>
      <c r="E90">
        <v>1E-3</v>
      </c>
      <c r="F90">
        <v>2.8119999999999998</v>
      </c>
      <c r="G90">
        <v>1.7621392893822929</v>
      </c>
      <c r="H90">
        <f t="shared" si="6"/>
        <v>1.0498607106177069</v>
      </c>
    </row>
    <row r="91" spans="1:9" x14ac:dyDescent="0.3">
      <c r="A91" t="s">
        <v>14</v>
      </c>
      <c r="B91">
        <v>2</v>
      </c>
      <c r="C91">
        <v>2</v>
      </c>
      <c r="D91">
        <v>6</v>
      </c>
      <c r="E91">
        <v>1E-3</v>
      </c>
      <c r="F91">
        <v>4.1349999999999998</v>
      </c>
      <c r="H91">
        <f t="shared" si="6"/>
        <v>4.1349999999999998</v>
      </c>
    </row>
    <row r="92" spans="1:9" x14ac:dyDescent="0.3">
      <c r="A92" t="s">
        <v>14</v>
      </c>
      <c r="B92">
        <v>2</v>
      </c>
      <c r="C92">
        <v>2</v>
      </c>
      <c r="D92">
        <v>7</v>
      </c>
      <c r="E92">
        <v>1E-3</v>
      </c>
      <c r="F92">
        <v>4.0209999999999999</v>
      </c>
      <c r="H92">
        <f t="shared" si="6"/>
        <v>4.0209999999999999</v>
      </c>
    </row>
    <row r="93" spans="1:9" x14ac:dyDescent="0.3">
      <c r="A93" t="s">
        <v>14</v>
      </c>
      <c r="B93">
        <v>2</v>
      </c>
      <c r="C93">
        <v>2</v>
      </c>
      <c r="D93">
        <v>8</v>
      </c>
      <c r="E93">
        <v>1E-3</v>
      </c>
      <c r="F93">
        <v>3.8719999999999999</v>
      </c>
      <c r="G93">
        <v>2.32200225724619</v>
      </c>
      <c r="H93">
        <f t="shared" si="6"/>
        <v>1.5499977427538099</v>
      </c>
    </row>
    <row r="94" spans="1:9" x14ac:dyDescent="0.3">
      <c r="A94" t="s">
        <v>14</v>
      </c>
      <c r="B94">
        <v>2</v>
      </c>
      <c r="C94">
        <v>2</v>
      </c>
      <c r="D94">
        <v>9</v>
      </c>
      <c r="E94">
        <v>1E-3</v>
      </c>
      <c r="F94" t="s">
        <v>8</v>
      </c>
      <c r="G94" t="s">
        <v>8</v>
      </c>
      <c r="H94" t="s">
        <v>8</v>
      </c>
    </row>
    <row r="95" spans="1:9" x14ac:dyDescent="0.3">
      <c r="A95" t="s">
        <v>14</v>
      </c>
      <c r="B95">
        <v>2</v>
      </c>
      <c r="C95">
        <v>2</v>
      </c>
      <c r="D95">
        <v>10</v>
      </c>
      <c r="E95">
        <v>1E-3</v>
      </c>
      <c r="F95">
        <v>3.0259999999999998</v>
      </c>
      <c r="H95">
        <f t="shared" si="6"/>
        <v>3.0259999999999998</v>
      </c>
    </row>
    <row r="96" spans="1:9" x14ac:dyDescent="0.3">
      <c r="A96" t="s">
        <v>14</v>
      </c>
      <c r="B96">
        <v>2</v>
      </c>
      <c r="C96">
        <v>2</v>
      </c>
      <c r="D96">
        <v>11</v>
      </c>
      <c r="E96">
        <v>1E-3</v>
      </c>
      <c r="F96">
        <v>4.2110000000000003</v>
      </c>
      <c r="H96">
        <f t="shared" si="6"/>
        <v>4.2110000000000003</v>
      </c>
    </row>
    <row r="97" spans="1:9" x14ac:dyDescent="0.3">
      <c r="F97" s="1">
        <f>AVERAGE(F86:F96)</f>
        <v>3.7626000000000004</v>
      </c>
      <c r="H97" s="1">
        <f>AVERAGE(H86:H96)</f>
        <v>2.7451839226844741</v>
      </c>
      <c r="I97">
        <f>H97/F97</f>
        <v>0.72959759811951141</v>
      </c>
    </row>
    <row r="98" spans="1:9" x14ac:dyDescent="0.3">
      <c r="A98" t="s">
        <v>14</v>
      </c>
      <c r="B98">
        <v>2</v>
      </c>
      <c r="C98">
        <v>2</v>
      </c>
      <c r="D98">
        <v>1</v>
      </c>
      <c r="E98">
        <v>0.01</v>
      </c>
      <c r="F98">
        <v>4.484</v>
      </c>
      <c r="H98">
        <f>F98-G98</f>
        <v>4.484</v>
      </c>
    </row>
    <row r="99" spans="1:9" x14ac:dyDescent="0.3">
      <c r="A99" t="s">
        <v>14</v>
      </c>
      <c r="B99">
        <v>2</v>
      </c>
      <c r="C99">
        <v>2</v>
      </c>
      <c r="D99">
        <v>2</v>
      </c>
      <c r="E99">
        <v>0.01</v>
      </c>
      <c r="F99">
        <v>4.266</v>
      </c>
      <c r="H99">
        <f t="shared" ref="H99:H108" si="7">F99-G99</f>
        <v>4.266</v>
      </c>
    </row>
    <row r="100" spans="1:9" x14ac:dyDescent="0.3">
      <c r="A100" t="s">
        <v>14</v>
      </c>
      <c r="B100">
        <v>2</v>
      </c>
      <c r="C100">
        <v>2</v>
      </c>
      <c r="D100">
        <v>3</v>
      </c>
      <c r="E100">
        <v>0.01</v>
      </c>
      <c r="F100">
        <v>2.7730000000000001</v>
      </c>
      <c r="H100">
        <f t="shared" si="7"/>
        <v>2.7730000000000001</v>
      </c>
    </row>
    <row r="101" spans="1:9" x14ac:dyDescent="0.3">
      <c r="A101" t="s">
        <v>14</v>
      </c>
      <c r="B101">
        <v>2</v>
      </c>
      <c r="C101">
        <v>2</v>
      </c>
      <c r="D101">
        <v>4</v>
      </c>
      <c r="E101">
        <v>0.01</v>
      </c>
      <c r="F101">
        <v>3.202</v>
      </c>
      <c r="H101">
        <f t="shared" si="7"/>
        <v>3.202</v>
      </c>
    </row>
    <row r="102" spans="1:9" x14ac:dyDescent="0.3">
      <c r="A102" t="s">
        <v>14</v>
      </c>
      <c r="B102">
        <v>2</v>
      </c>
      <c r="C102">
        <v>2</v>
      </c>
      <c r="D102">
        <v>5</v>
      </c>
      <c r="E102">
        <v>0.01</v>
      </c>
      <c r="F102">
        <v>7.4290000000000003</v>
      </c>
      <c r="H102">
        <f t="shared" si="7"/>
        <v>7.4290000000000003</v>
      </c>
    </row>
    <row r="103" spans="1:9" x14ac:dyDescent="0.3">
      <c r="A103" t="s">
        <v>14</v>
      </c>
      <c r="B103">
        <v>2</v>
      </c>
      <c r="C103">
        <v>2</v>
      </c>
      <c r="D103">
        <v>6</v>
      </c>
      <c r="E103">
        <v>0.01</v>
      </c>
      <c r="F103" t="s">
        <v>8</v>
      </c>
      <c r="G103" t="s">
        <v>8</v>
      </c>
      <c r="H103" t="s">
        <v>8</v>
      </c>
    </row>
    <row r="104" spans="1:9" x14ac:dyDescent="0.3">
      <c r="A104" t="s">
        <v>14</v>
      </c>
      <c r="B104">
        <v>2</v>
      </c>
      <c r="C104">
        <v>2</v>
      </c>
      <c r="D104">
        <v>7</v>
      </c>
      <c r="E104">
        <v>0.01</v>
      </c>
      <c r="F104">
        <v>6.335</v>
      </c>
      <c r="H104">
        <f t="shared" si="7"/>
        <v>6.335</v>
      </c>
    </row>
    <row r="105" spans="1:9" x14ac:dyDescent="0.3">
      <c r="A105" t="s">
        <v>14</v>
      </c>
      <c r="B105">
        <v>2</v>
      </c>
      <c r="C105">
        <v>2</v>
      </c>
      <c r="D105">
        <v>8</v>
      </c>
      <c r="E105">
        <v>0.01</v>
      </c>
      <c r="F105">
        <v>5.6280000000000001</v>
      </c>
      <c r="H105">
        <f t="shared" si="7"/>
        <v>5.6280000000000001</v>
      </c>
    </row>
    <row r="106" spans="1:9" x14ac:dyDescent="0.3">
      <c r="A106" t="s">
        <v>14</v>
      </c>
      <c r="B106">
        <v>2</v>
      </c>
      <c r="C106">
        <v>2</v>
      </c>
      <c r="D106">
        <v>9</v>
      </c>
      <c r="E106">
        <v>0.01</v>
      </c>
      <c r="F106">
        <v>4.109</v>
      </c>
      <c r="G106">
        <v>1.8318270163136581</v>
      </c>
      <c r="H106">
        <f t="shared" si="7"/>
        <v>2.2771729836863419</v>
      </c>
    </row>
    <row r="107" spans="1:9" x14ac:dyDescent="0.3">
      <c r="A107" t="s">
        <v>14</v>
      </c>
      <c r="B107">
        <v>2</v>
      </c>
      <c r="C107">
        <v>2</v>
      </c>
      <c r="D107">
        <v>10</v>
      </c>
      <c r="E107">
        <v>0.01</v>
      </c>
      <c r="F107">
        <v>2.8559999999999999</v>
      </c>
      <c r="H107">
        <f t="shared" si="7"/>
        <v>2.8559999999999999</v>
      </c>
    </row>
    <row r="108" spans="1:9" x14ac:dyDescent="0.3">
      <c r="A108" t="s">
        <v>14</v>
      </c>
      <c r="B108">
        <v>2</v>
      </c>
      <c r="C108">
        <v>2</v>
      </c>
      <c r="D108">
        <v>11</v>
      </c>
      <c r="E108">
        <v>0.01</v>
      </c>
      <c r="F108">
        <v>3.9</v>
      </c>
      <c r="H108">
        <f t="shared" si="7"/>
        <v>3.9</v>
      </c>
    </row>
    <row r="109" spans="1:9" x14ac:dyDescent="0.3">
      <c r="F109" s="1">
        <f>AVERAGE(F98:F108)</f>
        <v>4.4982000000000006</v>
      </c>
      <c r="H109" s="1">
        <f>AVERAGE(H98:H108)</f>
        <v>4.3150172983686348</v>
      </c>
      <c r="I109">
        <f>H109/F109</f>
        <v>0.95927644354822683</v>
      </c>
    </row>
    <row r="110" spans="1:9" x14ac:dyDescent="0.3">
      <c r="A110" t="s">
        <v>14</v>
      </c>
      <c r="B110">
        <v>2</v>
      </c>
      <c r="C110">
        <v>2</v>
      </c>
      <c r="D110">
        <v>1</v>
      </c>
      <c r="E110">
        <v>0.1</v>
      </c>
      <c r="F110">
        <v>3.5409999999999999</v>
      </c>
      <c r="G110">
        <v>1.7828949434505901</v>
      </c>
      <c r="H110">
        <f>F110-G110</f>
        <v>1.7581050565494099</v>
      </c>
    </row>
    <row r="111" spans="1:9" x14ac:dyDescent="0.3">
      <c r="A111" t="s">
        <v>14</v>
      </c>
      <c r="B111">
        <v>2</v>
      </c>
      <c r="C111">
        <v>2</v>
      </c>
      <c r="D111">
        <v>2</v>
      </c>
      <c r="E111">
        <v>0.1</v>
      </c>
      <c r="F111">
        <v>4.1369999999999996</v>
      </c>
      <c r="H111">
        <f t="shared" ref="H111:H120" si="8">F111-G111</f>
        <v>4.1369999999999996</v>
      </c>
    </row>
    <row r="112" spans="1:9" x14ac:dyDescent="0.3">
      <c r="A112" t="s">
        <v>14</v>
      </c>
      <c r="B112">
        <v>2</v>
      </c>
      <c r="C112">
        <v>2</v>
      </c>
      <c r="D112">
        <v>3</v>
      </c>
      <c r="E112">
        <v>0.1</v>
      </c>
      <c r="F112">
        <v>3.395</v>
      </c>
      <c r="G112">
        <v>0.37996564116143799</v>
      </c>
      <c r="H112">
        <f t="shared" si="8"/>
        <v>3.015034358838562</v>
      </c>
    </row>
    <row r="113" spans="1:9" x14ac:dyDescent="0.3">
      <c r="A113" t="s">
        <v>14</v>
      </c>
      <c r="B113">
        <v>2</v>
      </c>
      <c r="C113">
        <v>2</v>
      </c>
      <c r="D113">
        <v>4</v>
      </c>
      <c r="E113">
        <v>0.1</v>
      </c>
      <c r="F113">
        <v>2.1749999999999998</v>
      </c>
      <c r="G113">
        <v>0.93632061115464205</v>
      </c>
      <c r="H113">
        <f t="shared" si="8"/>
        <v>1.2386793888453578</v>
      </c>
    </row>
    <row r="114" spans="1:9" x14ac:dyDescent="0.3">
      <c r="A114" t="s">
        <v>14</v>
      </c>
      <c r="B114">
        <v>2</v>
      </c>
      <c r="C114">
        <v>2</v>
      </c>
      <c r="D114">
        <v>5</v>
      </c>
      <c r="E114">
        <v>0.1</v>
      </c>
      <c r="F114">
        <v>4.0609999999999999</v>
      </c>
      <c r="H114">
        <f t="shared" si="8"/>
        <v>4.0609999999999999</v>
      </c>
    </row>
    <row r="115" spans="1:9" x14ac:dyDescent="0.3">
      <c r="A115" t="s">
        <v>14</v>
      </c>
      <c r="B115">
        <v>2</v>
      </c>
      <c r="C115">
        <v>2</v>
      </c>
      <c r="D115">
        <v>6</v>
      </c>
      <c r="E115">
        <v>0.1</v>
      </c>
      <c r="F115">
        <v>3.7570000000000001</v>
      </c>
      <c r="H115">
        <f t="shared" si="8"/>
        <v>3.7570000000000001</v>
      </c>
    </row>
    <row r="116" spans="1:9" x14ac:dyDescent="0.3">
      <c r="A116" t="s">
        <v>14</v>
      </c>
      <c r="B116">
        <v>2</v>
      </c>
      <c r="C116">
        <v>2</v>
      </c>
      <c r="D116">
        <v>7</v>
      </c>
      <c r="E116">
        <v>0.1</v>
      </c>
      <c r="F116">
        <v>3.0369999999999999</v>
      </c>
      <c r="H116">
        <f t="shared" si="8"/>
        <v>3.0369999999999999</v>
      </c>
    </row>
    <row r="117" spans="1:9" x14ac:dyDescent="0.3">
      <c r="A117" t="s">
        <v>14</v>
      </c>
      <c r="B117">
        <v>2</v>
      </c>
      <c r="C117">
        <v>2</v>
      </c>
      <c r="D117">
        <v>8</v>
      </c>
      <c r="E117">
        <v>0.1</v>
      </c>
      <c r="F117">
        <v>4.569</v>
      </c>
      <c r="G117">
        <v>1.6370267320904099</v>
      </c>
      <c r="H117">
        <f t="shared" si="8"/>
        <v>2.9319732679095898</v>
      </c>
    </row>
    <row r="118" spans="1:9" x14ac:dyDescent="0.3">
      <c r="A118" t="s">
        <v>14</v>
      </c>
      <c r="B118">
        <v>2</v>
      </c>
      <c r="C118">
        <v>2</v>
      </c>
      <c r="D118">
        <v>9</v>
      </c>
      <c r="E118">
        <v>0.1</v>
      </c>
      <c r="F118">
        <v>4.6470000000000002</v>
      </c>
      <c r="H118">
        <f t="shared" si="8"/>
        <v>4.6470000000000002</v>
      </c>
    </row>
    <row r="119" spans="1:9" x14ac:dyDescent="0.3">
      <c r="A119" t="s">
        <v>14</v>
      </c>
      <c r="B119">
        <v>2</v>
      </c>
      <c r="C119">
        <v>2</v>
      </c>
      <c r="D119">
        <v>10</v>
      </c>
      <c r="E119">
        <v>0.1</v>
      </c>
      <c r="F119">
        <v>3.9209999999999998</v>
      </c>
      <c r="G119">
        <v>1.13229626143113</v>
      </c>
      <c r="H119">
        <f t="shared" si="8"/>
        <v>2.78870373856887</v>
      </c>
    </row>
    <row r="120" spans="1:9" x14ac:dyDescent="0.3">
      <c r="A120" t="s">
        <v>14</v>
      </c>
      <c r="B120">
        <v>2</v>
      </c>
      <c r="C120">
        <v>2</v>
      </c>
      <c r="D120">
        <v>11</v>
      </c>
      <c r="E120">
        <v>0.1</v>
      </c>
      <c r="F120">
        <v>3.121</v>
      </c>
      <c r="G120">
        <v>2.2536637602651002</v>
      </c>
      <c r="H120">
        <f t="shared" si="8"/>
        <v>0.86733623973489982</v>
      </c>
    </row>
    <row r="121" spans="1:9" x14ac:dyDescent="0.3">
      <c r="F121" s="1">
        <v>3.6691818181818179</v>
      </c>
      <c r="H121" s="1">
        <f>AVERAGE(H110:H120)</f>
        <v>2.9308029136769718</v>
      </c>
      <c r="I121">
        <f>H121/F121</f>
        <v>0.79876197444182984</v>
      </c>
    </row>
    <row r="122" spans="1:9" x14ac:dyDescent="0.3">
      <c r="A122" t="s">
        <v>14</v>
      </c>
      <c r="B122">
        <v>2</v>
      </c>
      <c r="C122">
        <v>2</v>
      </c>
      <c r="D122">
        <v>1</v>
      </c>
      <c r="E122">
        <v>1</v>
      </c>
      <c r="F122">
        <v>4.1050000000000004</v>
      </c>
      <c r="G122">
        <v>3.16468530647504</v>
      </c>
      <c r="H122">
        <f>F122-G122</f>
        <v>0.94031469352496044</v>
      </c>
    </row>
    <row r="123" spans="1:9" x14ac:dyDescent="0.3">
      <c r="A123" t="s">
        <v>14</v>
      </c>
      <c r="B123">
        <v>2</v>
      </c>
      <c r="C123">
        <v>2</v>
      </c>
      <c r="D123">
        <v>2</v>
      </c>
      <c r="E123">
        <v>1</v>
      </c>
      <c r="F123">
        <v>3.5710000000000002</v>
      </c>
      <c r="G123">
        <v>2.44854729947183</v>
      </c>
      <c r="H123">
        <f t="shared" ref="H123:H131" si="9">F123-G123</f>
        <v>1.1224527005281701</v>
      </c>
    </row>
    <row r="124" spans="1:9" x14ac:dyDescent="0.3">
      <c r="A124" t="s">
        <v>14</v>
      </c>
      <c r="B124">
        <v>2</v>
      </c>
      <c r="C124">
        <v>2</v>
      </c>
      <c r="D124">
        <v>3</v>
      </c>
      <c r="E124">
        <v>1</v>
      </c>
      <c r="F124">
        <v>3.3530000000000002</v>
      </c>
      <c r="G124">
        <v>2.08434997763508</v>
      </c>
      <c r="H124">
        <f t="shared" si="9"/>
        <v>1.2686500223649202</v>
      </c>
    </row>
    <row r="125" spans="1:9" x14ac:dyDescent="0.3">
      <c r="A125" t="s">
        <v>14</v>
      </c>
      <c r="B125">
        <v>2</v>
      </c>
      <c r="C125">
        <v>2</v>
      </c>
      <c r="D125">
        <v>4</v>
      </c>
      <c r="E125">
        <v>1</v>
      </c>
      <c r="F125">
        <v>3.6120000000000001</v>
      </c>
      <c r="G125">
        <v>3.2950449867343998</v>
      </c>
      <c r="H125">
        <f t="shared" si="9"/>
        <v>0.31695501326560027</v>
      </c>
    </row>
    <row r="126" spans="1:9" x14ac:dyDescent="0.3">
      <c r="A126" t="s">
        <v>14</v>
      </c>
      <c r="B126">
        <v>2</v>
      </c>
      <c r="C126">
        <v>2</v>
      </c>
      <c r="D126">
        <v>5</v>
      </c>
      <c r="E126">
        <v>1</v>
      </c>
      <c r="F126">
        <v>3.2050000000000001</v>
      </c>
      <c r="G126">
        <v>1.2732041769184499</v>
      </c>
      <c r="H126">
        <f t="shared" si="9"/>
        <v>1.9317958230815502</v>
      </c>
    </row>
    <row r="127" spans="1:9" x14ac:dyDescent="0.3">
      <c r="A127" t="s">
        <v>14</v>
      </c>
      <c r="B127">
        <v>2</v>
      </c>
      <c r="C127">
        <v>2</v>
      </c>
      <c r="D127">
        <v>6</v>
      </c>
      <c r="E127">
        <v>1</v>
      </c>
      <c r="F127">
        <v>2.488</v>
      </c>
      <c r="G127">
        <v>2.1607389038495</v>
      </c>
      <c r="H127">
        <f t="shared" si="9"/>
        <v>0.32726109615050003</v>
      </c>
    </row>
    <row r="128" spans="1:9" x14ac:dyDescent="0.3">
      <c r="A128" t="s">
        <v>14</v>
      </c>
      <c r="B128">
        <v>2</v>
      </c>
      <c r="C128">
        <v>2</v>
      </c>
      <c r="D128">
        <v>7</v>
      </c>
      <c r="E128">
        <v>1</v>
      </c>
      <c r="F128">
        <v>3.3479999999999999</v>
      </c>
      <c r="G128">
        <v>1.2027056977352399</v>
      </c>
      <c r="H128">
        <f t="shared" si="9"/>
        <v>2.1452943022647597</v>
      </c>
    </row>
    <row r="129" spans="1:9" x14ac:dyDescent="0.3">
      <c r="A129" t="s">
        <v>14</v>
      </c>
      <c r="B129">
        <v>2</v>
      </c>
      <c r="C129">
        <v>2</v>
      </c>
      <c r="D129">
        <v>8</v>
      </c>
      <c r="E129">
        <v>1</v>
      </c>
      <c r="F129" t="s">
        <v>8</v>
      </c>
      <c r="G129" t="s">
        <v>8</v>
      </c>
      <c r="H129" t="s">
        <v>8</v>
      </c>
    </row>
    <row r="130" spans="1:9" x14ac:dyDescent="0.3">
      <c r="A130" t="s">
        <v>14</v>
      </c>
      <c r="B130">
        <v>2</v>
      </c>
      <c r="C130">
        <v>2</v>
      </c>
      <c r="D130">
        <v>9</v>
      </c>
      <c r="E130">
        <v>1</v>
      </c>
      <c r="F130" t="s">
        <v>8</v>
      </c>
      <c r="G130" t="s">
        <v>8</v>
      </c>
      <c r="H130" t="s">
        <v>8</v>
      </c>
    </row>
    <row r="131" spans="1:9" x14ac:dyDescent="0.3">
      <c r="A131" t="s">
        <v>14</v>
      </c>
      <c r="B131">
        <v>2</v>
      </c>
      <c r="C131">
        <v>2</v>
      </c>
      <c r="D131">
        <v>10</v>
      </c>
      <c r="E131">
        <v>1</v>
      </c>
      <c r="F131">
        <v>3.9609999999999999</v>
      </c>
      <c r="G131">
        <f>1.25907855373211-0.5</f>
        <v>0.75907855373211008</v>
      </c>
      <c r="H131">
        <f t="shared" si="9"/>
        <v>3.2019214462678898</v>
      </c>
    </row>
    <row r="132" spans="1:9" x14ac:dyDescent="0.3">
      <c r="A132" t="s">
        <v>14</v>
      </c>
      <c r="B132">
        <v>2</v>
      </c>
      <c r="C132">
        <v>2</v>
      </c>
      <c r="D132">
        <v>11</v>
      </c>
      <c r="E132">
        <v>1</v>
      </c>
      <c r="F132">
        <v>4.1669999999999998</v>
      </c>
      <c r="H132">
        <f>F132-G132</f>
        <v>4.1669999999999998</v>
      </c>
    </row>
    <row r="133" spans="1:9" x14ac:dyDescent="0.3">
      <c r="F133" s="1">
        <f>AVERAGE(F122:F132)</f>
        <v>3.5344444444444441</v>
      </c>
      <c r="H133" s="1">
        <f>AVERAGE(H122:H132)</f>
        <v>1.7135161219387056</v>
      </c>
      <c r="I133">
        <f>H133/F133</f>
        <v>0.4848049386183072</v>
      </c>
    </row>
    <row r="134" spans="1:9" x14ac:dyDescent="0.3">
      <c r="A134" t="s">
        <v>14</v>
      </c>
      <c r="B134">
        <v>2</v>
      </c>
      <c r="C134">
        <v>2</v>
      </c>
      <c r="D134">
        <v>1</v>
      </c>
      <c r="E134">
        <v>10</v>
      </c>
      <c r="F134">
        <v>4.3280000000000003</v>
      </c>
      <c r="G134">
        <v>4.2046829532905798</v>
      </c>
      <c r="H134">
        <f>F134-G134</f>
        <v>0.12331704670942045</v>
      </c>
    </row>
    <row r="135" spans="1:9" x14ac:dyDescent="0.3">
      <c r="A135" t="s">
        <v>14</v>
      </c>
      <c r="B135">
        <v>2</v>
      </c>
      <c r="C135">
        <v>2</v>
      </c>
      <c r="D135">
        <v>2</v>
      </c>
      <c r="E135">
        <v>10</v>
      </c>
      <c r="F135">
        <v>3.6339999999999999</v>
      </c>
      <c r="G135">
        <v>3.4092485034000402</v>
      </c>
      <c r="H135">
        <f t="shared" ref="H135:H144" si="10">F135-G135</f>
        <v>0.22475149659995974</v>
      </c>
    </row>
    <row r="136" spans="1:9" x14ac:dyDescent="0.3">
      <c r="A136" t="s">
        <v>14</v>
      </c>
      <c r="B136">
        <v>2</v>
      </c>
      <c r="C136">
        <v>2</v>
      </c>
      <c r="D136">
        <v>3</v>
      </c>
      <c r="E136">
        <v>10</v>
      </c>
      <c r="F136">
        <v>4.4790000000000001</v>
      </c>
      <c r="G136">
        <v>4.3791524497742902</v>
      </c>
      <c r="H136">
        <f t="shared" si="10"/>
        <v>9.9847550225709902E-2</v>
      </c>
    </row>
    <row r="137" spans="1:9" x14ac:dyDescent="0.3">
      <c r="A137" t="s">
        <v>14</v>
      </c>
      <c r="B137">
        <v>2</v>
      </c>
      <c r="C137">
        <v>2</v>
      </c>
      <c r="D137">
        <v>4</v>
      </c>
      <c r="E137">
        <v>10</v>
      </c>
      <c r="F137">
        <v>3.7549999999999999</v>
      </c>
      <c r="G137">
        <v>3.7549999999999999</v>
      </c>
      <c r="H137">
        <f t="shared" si="10"/>
        <v>0</v>
      </c>
    </row>
    <row r="138" spans="1:9" x14ac:dyDescent="0.3">
      <c r="A138" t="s">
        <v>14</v>
      </c>
      <c r="B138">
        <v>2</v>
      </c>
      <c r="C138">
        <v>2</v>
      </c>
      <c r="D138">
        <v>5</v>
      </c>
      <c r="E138">
        <v>10</v>
      </c>
      <c r="F138">
        <v>3.3159999999999998</v>
      </c>
      <c r="G138">
        <v>3.2097421392176901</v>
      </c>
      <c r="H138">
        <f t="shared" si="10"/>
        <v>0.1062578607823097</v>
      </c>
    </row>
    <row r="139" spans="1:9" x14ac:dyDescent="0.3">
      <c r="A139" t="s">
        <v>14</v>
      </c>
      <c r="B139">
        <v>2</v>
      </c>
      <c r="C139">
        <v>2</v>
      </c>
      <c r="D139">
        <v>6</v>
      </c>
      <c r="E139">
        <v>10</v>
      </c>
      <c r="F139">
        <v>3.7189999999999999</v>
      </c>
      <c r="G139">
        <v>3.718</v>
      </c>
      <c r="H139">
        <f t="shared" si="10"/>
        <v>9.9999999999988987E-4</v>
      </c>
    </row>
    <row r="140" spans="1:9" x14ac:dyDescent="0.3">
      <c r="A140" t="s">
        <v>14</v>
      </c>
      <c r="B140">
        <v>2</v>
      </c>
      <c r="C140">
        <v>2</v>
      </c>
      <c r="D140">
        <v>7</v>
      </c>
      <c r="E140">
        <v>10</v>
      </c>
      <c r="F140">
        <v>4.343</v>
      </c>
      <c r="G140">
        <v>4.234</v>
      </c>
      <c r="H140">
        <f t="shared" si="10"/>
        <v>0.10899999999999999</v>
      </c>
    </row>
    <row r="141" spans="1:9" x14ac:dyDescent="0.3">
      <c r="A141" t="s">
        <v>14</v>
      </c>
      <c r="B141">
        <v>2</v>
      </c>
      <c r="C141">
        <v>2</v>
      </c>
      <c r="D141">
        <v>8</v>
      </c>
      <c r="E141">
        <v>10</v>
      </c>
      <c r="F141">
        <v>3.6760000000000002</v>
      </c>
      <c r="G141">
        <v>3.5670000000000002</v>
      </c>
      <c r="H141">
        <f t="shared" si="10"/>
        <v>0.10899999999999999</v>
      </c>
    </row>
    <row r="142" spans="1:9" x14ac:dyDescent="0.3">
      <c r="A142" t="s">
        <v>14</v>
      </c>
      <c r="B142">
        <v>2</v>
      </c>
      <c r="C142">
        <v>2</v>
      </c>
      <c r="D142">
        <v>9</v>
      </c>
      <c r="E142">
        <v>10</v>
      </c>
      <c r="F142">
        <v>3.7839999999999998</v>
      </c>
      <c r="G142">
        <v>3.5840000000000001</v>
      </c>
      <c r="H142">
        <f t="shared" si="10"/>
        <v>0.19999999999999973</v>
      </c>
    </row>
    <row r="143" spans="1:9" x14ac:dyDescent="0.3">
      <c r="A143" t="s">
        <v>14</v>
      </c>
      <c r="B143">
        <v>2</v>
      </c>
      <c r="C143">
        <v>2</v>
      </c>
      <c r="D143">
        <v>10</v>
      </c>
      <c r="E143">
        <v>10</v>
      </c>
      <c r="F143">
        <v>4.6349999999999998</v>
      </c>
      <c r="G143">
        <v>4.4349999999999996</v>
      </c>
      <c r="H143">
        <f t="shared" si="10"/>
        <v>0.20000000000000018</v>
      </c>
    </row>
    <row r="144" spans="1:9" x14ac:dyDescent="0.3">
      <c r="A144" t="s">
        <v>14</v>
      </c>
      <c r="B144">
        <v>2</v>
      </c>
      <c r="C144">
        <v>2</v>
      </c>
      <c r="D144">
        <v>11</v>
      </c>
      <c r="E144">
        <v>10</v>
      </c>
      <c r="F144">
        <v>3.359</v>
      </c>
      <c r="G144">
        <v>3.1605432318809599</v>
      </c>
      <c r="H144">
        <f t="shared" si="10"/>
        <v>0.19845676811904012</v>
      </c>
    </row>
    <row r="145" spans="1:9" x14ac:dyDescent="0.3">
      <c r="F145" s="1">
        <v>3.9116363636363634</v>
      </c>
      <c r="H145" s="1">
        <f>AVERAGE(H134:H144)</f>
        <v>0.12469370203967634</v>
      </c>
      <c r="I145">
        <f>H145/F145</f>
        <v>3.1877631366469268E-2</v>
      </c>
    </row>
    <row r="146" spans="1:9" x14ac:dyDescent="0.3">
      <c r="A146" t="s">
        <v>14</v>
      </c>
      <c r="B146">
        <v>2</v>
      </c>
      <c r="C146">
        <v>3</v>
      </c>
      <c r="D146">
        <v>1</v>
      </c>
      <c r="E146">
        <v>0</v>
      </c>
      <c r="F146">
        <v>4.4781723414212804</v>
      </c>
      <c r="H146">
        <f>F146-G146</f>
        <v>4.4781723414212804</v>
      </c>
    </row>
    <row r="147" spans="1:9" x14ac:dyDescent="0.3">
      <c r="A147" t="s">
        <v>14</v>
      </c>
      <c r="B147">
        <v>2</v>
      </c>
      <c r="C147">
        <v>3</v>
      </c>
      <c r="D147">
        <v>2</v>
      </c>
      <c r="E147">
        <v>0</v>
      </c>
      <c r="F147">
        <v>4.93890441728625</v>
      </c>
      <c r="H147">
        <f t="shared" ref="H147:H156" si="11">F147-G147</f>
        <v>4.93890441728625</v>
      </c>
    </row>
    <row r="148" spans="1:9" x14ac:dyDescent="0.3">
      <c r="A148" t="s">
        <v>14</v>
      </c>
      <c r="B148">
        <v>2</v>
      </c>
      <c r="C148">
        <v>3</v>
      </c>
      <c r="D148">
        <v>3</v>
      </c>
      <c r="E148">
        <v>0</v>
      </c>
      <c r="F148">
        <v>3.7846369364527099</v>
      </c>
      <c r="H148">
        <f t="shared" si="11"/>
        <v>3.7846369364527099</v>
      </c>
    </row>
    <row r="149" spans="1:9" x14ac:dyDescent="0.3">
      <c r="A149" t="s">
        <v>14</v>
      </c>
      <c r="B149">
        <v>2</v>
      </c>
      <c r="C149">
        <v>3</v>
      </c>
      <c r="D149">
        <v>4</v>
      </c>
      <c r="E149">
        <v>0</v>
      </c>
      <c r="F149">
        <v>5.2878572773722201</v>
      </c>
      <c r="H149">
        <f t="shared" si="11"/>
        <v>5.2878572773722201</v>
      </c>
    </row>
    <row r="150" spans="1:9" x14ac:dyDescent="0.3">
      <c r="A150" t="s">
        <v>14</v>
      </c>
      <c r="B150">
        <v>2</v>
      </c>
      <c r="C150">
        <v>3</v>
      </c>
      <c r="D150">
        <v>5</v>
      </c>
      <c r="E150">
        <v>0</v>
      </c>
      <c r="F150">
        <v>4.5852900871934104</v>
      </c>
      <c r="H150">
        <f t="shared" si="11"/>
        <v>4.5852900871934104</v>
      </c>
    </row>
    <row r="151" spans="1:9" x14ac:dyDescent="0.3">
      <c r="A151" t="s">
        <v>14</v>
      </c>
      <c r="B151">
        <v>2</v>
      </c>
      <c r="C151">
        <v>3</v>
      </c>
      <c r="D151">
        <v>6</v>
      </c>
      <c r="E151">
        <v>0</v>
      </c>
      <c r="F151">
        <v>4.25259617172589</v>
      </c>
      <c r="H151">
        <f t="shared" si="11"/>
        <v>4.25259617172589</v>
      </c>
    </row>
    <row r="152" spans="1:9" x14ac:dyDescent="0.3">
      <c r="A152" t="s">
        <v>14</v>
      </c>
      <c r="B152">
        <v>2</v>
      </c>
      <c r="C152">
        <v>3</v>
      </c>
      <c r="D152">
        <v>7</v>
      </c>
      <c r="E152">
        <v>0</v>
      </c>
      <c r="F152">
        <v>3.8066092867721002</v>
      </c>
      <c r="H152">
        <f t="shared" si="11"/>
        <v>3.8066092867721002</v>
      </c>
    </row>
    <row r="153" spans="1:9" x14ac:dyDescent="0.3">
      <c r="A153" t="s">
        <v>14</v>
      </c>
      <c r="B153">
        <v>2</v>
      </c>
      <c r="C153">
        <v>3</v>
      </c>
      <c r="D153">
        <v>8</v>
      </c>
      <c r="E153">
        <v>0</v>
      </c>
      <c r="F153">
        <v>3.65095359860933</v>
      </c>
      <c r="H153">
        <f t="shared" si="11"/>
        <v>3.65095359860933</v>
      </c>
    </row>
    <row r="154" spans="1:9" x14ac:dyDescent="0.3">
      <c r="A154" t="s">
        <v>14</v>
      </c>
      <c r="B154">
        <v>2</v>
      </c>
      <c r="C154">
        <v>3</v>
      </c>
      <c r="D154">
        <v>9</v>
      </c>
      <c r="E154">
        <v>0</v>
      </c>
      <c r="F154">
        <v>5.2188349454076999</v>
      </c>
      <c r="H154">
        <f t="shared" si="11"/>
        <v>5.2188349454076999</v>
      </c>
    </row>
    <row r="155" spans="1:9" x14ac:dyDescent="0.3">
      <c r="A155" t="s">
        <v>14</v>
      </c>
      <c r="B155">
        <v>2</v>
      </c>
      <c r="C155">
        <v>3</v>
      </c>
      <c r="D155">
        <v>10</v>
      </c>
      <c r="E155">
        <v>0</v>
      </c>
      <c r="F155">
        <v>4.9491372269890004</v>
      </c>
      <c r="G155">
        <v>4.7570729490525903</v>
      </c>
      <c r="H155">
        <f t="shared" si="11"/>
        <v>0.19206427793641012</v>
      </c>
    </row>
    <row r="156" spans="1:9" x14ac:dyDescent="0.3">
      <c r="A156" t="s">
        <v>14</v>
      </c>
      <c r="B156">
        <v>2</v>
      </c>
      <c r="C156">
        <v>3</v>
      </c>
      <c r="D156">
        <v>11</v>
      </c>
      <c r="E156">
        <v>0</v>
      </c>
      <c r="F156">
        <v>5.0933058452392697</v>
      </c>
      <c r="H156">
        <f t="shared" si="11"/>
        <v>5.0933058452392697</v>
      </c>
    </row>
    <row r="157" spans="1:9" x14ac:dyDescent="0.3">
      <c r="F157" s="1">
        <v>4.5496634667699247</v>
      </c>
      <c r="H157" s="1">
        <f>AVERAGE(H146:H156)</f>
        <v>4.1172022895833251</v>
      </c>
      <c r="I157">
        <f>H157/F157</f>
        <v>0.90494655696069992</v>
      </c>
    </row>
    <row r="158" spans="1:9" x14ac:dyDescent="0.3">
      <c r="A158" t="s">
        <v>14</v>
      </c>
      <c r="B158">
        <v>2</v>
      </c>
      <c r="C158">
        <v>3</v>
      </c>
      <c r="D158">
        <v>1</v>
      </c>
      <c r="E158">
        <v>0.01</v>
      </c>
      <c r="F158">
        <v>4.4340582137173596</v>
      </c>
      <c r="H158">
        <f>F158-G158</f>
        <v>4.4340582137173596</v>
      </c>
    </row>
    <row r="159" spans="1:9" x14ac:dyDescent="0.3">
      <c r="A159" t="s">
        <v>14</v>
      </c>
      <c r="B159">
        <v>2</v>
      </c>
      <c r="C159">
        <v>3</v>
      </c>
      <c r="D159">
        <v>2</v>
      </c>
      <c r="E159">
        <v>0.01</v>
      </c>
      <c r="F159">
        <v>4.5400122264326299</v>
      </c>
      <c r="H159">
        <f t="shared" ref="H159:H168" si="12">F159-G159</f>
        <v>4.5400122264326299</v>
      </c>
    </row>
    <row r="160" spans="1:9" x14ac:dyDescent="0.3">
      <c r="A160" t="s">
        <v>14</v>
      </c>
      <c r="B160">
        <v>2</v>
      </c>
      <c r="C160">
        <v>3</v>
      </c>
      <c r="D160">
        <v>3</v>
      </c>
      <c r="E160">
        <v>0.01</v>
      </c>
      <c r="F160">
        <v>4.2923668788504203</v>
      </c>
      <c r="H160">
        <f t="shared" si="12"/>
        <v>4.2923668788504203</v>
      </c>
    </row>
    <row r="161" spans="1:9" x14ac:dyDescent="0.3">
      <c r="A161" t="s">
        <v>14</v>
      </c>
      <c r="B161">
        <v>2</v>
      </c>
      <c r="C161">
        <v>3</v>
      </c>
      <c r="D161">
        <v>4</v>
      </c>
      <c r="E161">
        <v>0.01</v>
      </c>
      <c r="F161">
        <v>3.96689993855074</v>
      </c>
      <c r="H161">
        <f t="shared" si="12"/>
        <v>3.96689993855074</v>
      </c>
    </row>
    <row r="162" spans="1:9" x14ac:dyDescent="0.3">
      <c r="A162" t="s">
        <v>14</v>
      </c>
      <c r="B162">
        <v>2</v>
      </c>
      <c r="C162">
        <v>3</v>
      </c>
      <c r="D162">
        <v>5</v>
      </c>
      <c r="E162">
        <v>0.01</v>
      </c>
      <c r="F162">
        <v>3.3364944738433802</v>
      </c>
      <c r="G162">
        <v>2.5926520400953632</v>
      </c>
      <c r="H162">
        <f t="shared" si="12"/>
        <v>0.74384243374801695</v>
      </c>
    </row>
    <row r="163" spans="1:9" x14ac:dyDescent="0.3">
      <c r="A163" t="s">
        <v>14</v>
      </c>
      <c r="B163">
        <v>2</v>
      </c>
      <c r="C163">
        <v>3</v>
      </c>
      <c r="D163">
        <v>6</v>
      </c>
      <c r="E163">
        <v>0.01</v>
      </c>
      <c r="F163">
        <v>3.92587403342828</v>
      </c>
      <c r="H163">
        <f t="shared" si="12"/>
        <v>3.92587403342828</v>
      </c>
    </row>
    <row r="164" spans="1:9" x14ac:dyDescent="0.3">
      <c r="A164" t="s">
        <v>14</v>
      </c>
      <c r="B164">
        <v>2</v>
      </c>
      <c r="C164">
        <v>3</v>
      </c>
      <c r="D164">
        <v>7</v>
      </c>
      <c r="E164">
        <v>0.01</v>
      </c>
      <c r="F164">
        <v>3.6113893048814298</v>
      </c>
      <c r="H164">
        <f t="shared" si="12"/>
        <v>3.6113893048814298</v>
      </c>
    </row>
    <row r="165" spans="1:9" x14ac:dyDescent="0.3">
      <c r="A165" t="s">
        <v>14</v>
      </c>
      <c r="B165">
        <v>2</v>
      </c>
      <c r="C165">
        <v>3</v>
      </c>
      <c r="D165">
        <v>8</v>
      </c>
      <c r="E165">
        <v>0.01</v>
      </c>
      <c r="F165">
        <v>3.74723249879372</v>
      </c>
      <c r="H165">
        <f t="shared" si="12"/>
        <v>3.74723249879372</v>
      </c>
    </row>
    <row r="166" spans="1:9" x14ac:dyDescent="0.3">
      <c r="A166" t="s">
        <v>14</v>
      </c>
      <c r="B166">
        <v>2</v>
      </c>
      <c r="C166">
        <v>3</v>
      </c>
      <c r="D166">
        <v>9</v>
      </c>
      <c r="E166">
        <v>0.01</v>
      </c>
      <c r="F166">
        <v>3.5389882788399798</v>
      </c>
      <c r="H166">
        <f t="shared" si="12"/>
        <v>3.5389882788399798</v>
      </c>
    </row>
    <row r="167" spans="1:9" x14ac:dyDescent="0.3">
      <c r="A167" t="s">
        <v>14</v>
      </c>
      <c r="B167">
        <v>2</v>
      </c>
      <c r="C167">
        <v>3</v>
      </c>
      <c r="D167">
        <v>10</v>
      </c>
      <c r="E167">
        <v>0.01</v>
      </c>
      <c r="F167">
        <v>3.5889841344520601</v>
      </c>
      <c r="H167">
        <f t="shared" si="12"/>
        <v>3.5889841344520601</v>
      </c>
    </row>
    <row r="168" spans="1:9" x14ac:dyDescent="0.3">
      <c r="A168" t="s">
        <v>14</v>
      </c>
      <c r="B168">
        <v>2</v>
      </c>
      <c r="C168">
        <v>3</v>
      </c>
      <c r="D168">
        <v>11</v>
      </c>
      <c r="E168">
        <v>0.01</v>
      </c>
      <c r="F168">
        <v>2.69042692104534</v>
      </c>
      <c r="H168">
        <f t="shared" si="12"/>
        <v>2.69042692104534</v>
      </c>
    </row>
    <row r="169" spans="1:9" x14ac:dyDescent="0.3">
      <c r="F169" s="1">
        <v>3.7884297184395761</v>
      </c>
      <c r="H169" s="1">
        <f>AVERAGE(H158:H168)</f>
        <v>3.5527340784309072</v>
      </c>
      <c r="I169">
        <f>H169/F169</f>
        <v>0.93778539988178788</v>
      </c>
    </row>
    <row r="170" spans="1:9" x14ac:dyDescent="0.3">
      <c r="A170" t="s">
        <v>14</v>
      </c>
      <c r="B170">
        <v>2</v>
      </c>
      <c r="C170">
        <v>3</v>
      </c>
      <c r="D170">
        <v>1</v>
      </c>
      <c r="E170">
        <v>0.1</v>
      </c>
      <c r="F170">
        <v>5.1903759189906804</v>
      </c>
      <c r="G170">
        <v>5.1903759189906804</v>
      </c>
      <c r="H170">
        <f>F170-G170</f>
        <v>0</v>
      </c>
    </row>
    <row r="171" spans="1:9" x14ac:dyDescent="0.3">
      <c r="A171" t="s">
        <v>14</v>
      </c>
      <c r="B171">
        <v>2</v>
      </c>
      <c r="C171">
        <v>3</v>
      </c>
      <c r="D171">
        <v>2</v>
      </c>
      <c r="E171">
        <v>0.1</v>
      </c>
      <c r="F171">
        <v>5.0208782312103697</v>
      </c>
      <c r="H171">
        <f t="shared" ref="H171:H180" si="13">F171-G171</f>
        <v>5.0208782312103697</v>
      </c>
    </row>
    <row r="172" spans="1:9" x14ac:dyDescent="0.3">
      <c r="A172" t="s">
        <v>14</v>
      </c>
      <c r="B172">
        <v>2</v>
      </c>
      <c r="C172">
        <v>3</v>
      </c>
      <c r="D172">
        <v>3</v>
      </c>
      <c r="E172">
        <v>0.1</v>
      </c>
      <c r="F172">
        <v>4.1760259244483597</v>
      </c>
      <c r="H172">
        <f t="shared" si="13"/>
        <v>4.1760259244483597</v>
      </c>
    </row>
    <row r="173" spans="1:9" x14ac:dyDescent="0.3">
      <c r="A173" t="s">
        <v>14</v>
      </c>
      <c r="B173">
        <v>2</v>
      </c>
      <c r="C173">
        <v>3</v>
      </c>
      <c r="D173">
        <v>4</v>
      </c>
      <c r="E173">
        <v>0.1</v>
      </c>
      <c r="F173">
        <v>3.8379840434913999</v>
      </c>
      <c r="H173">
        <f t="shared" si="13"/>
        <v>3.8379840434913999</v>
      </c>
    </row>
    <row r="174" spans="1:9" x14ac:dyDescent="0.3">
      <c r="A174" t="s">
        <v>14</v>
      </c>
      <c r="B174">
        <v>2</v>
      </c>
      <c r="C174">
        <v>3</v>
      </c>
      <c r="D174">
        <v>5</v>
      </c>
      <c r="E174">
        <v>0.1</v>
      </c>
      <c r="F174">
        <v>2.91924366366767</v>
      </c>
      <c r="G174">
        <v>0.78594501440161002</v>
      </c>
      <c r="H174">
        <f t="shared" si="13"/>
        <v>2.1332986492660599</v>
      </c>
    </row>
    <row r="175" spans="1:9" x14ac:dyDescent="0.3">
      <c r="A175" t="s">
        <v>14</v>
      </c>
      <c r="B175">
        <v>2</v>
      </c>
      <c r="C175">
        <v>3</v>
      </c>
      <c r="D175">
        <v>6</v>
      </c>
      <c r="E175">
        <v>0.1</v>
      </c>
      <c r="F175">
        <v>5.5657453107455996</v>
      </c>
      <c r="G175">
        <v>4.6533783342812098</v>
      </c>
      <c r="H175">
        <f t="shared" si="13"/>
        <v>0.9123669764643898</v>
      </c>
    </row>
    <row r="176" spans="1:9" x14ac:dyDescent="0.3">
      <c r="A176" t="s">
        <v>14</v>
      </c>
      <c r="B176">
        <v>2</v>
      </c>
      <c r="C176">
        <v>3</v>
      </c>
      <c r="D176">
        <v>7</v>
      </c>
      <c r="E176">
        <v>0.1</v>
      </c>
      <c r="F176">
        <v>3.8601671205294301</v>
      </c>
      <c r="H176">
        <f t="shared" si="13"/>
        <v>3.8601671205294301</v>
      </c>
    </row>
    <row r="177" spans="1:9" x14ac:dyDescent="0.3">
      <c r="A177" t="s">
        <v>14</v>
      </c>
      <c r="B177">
        <v>2</v>
      </c>
      <c r="C177">
        <v>3</v>
      </c>
      <c r="D177">
        <v>8</v>
      </c>
      <c r="E177">
        <v>0.1</v>
      </c>
      <c r="F177">
        <v>5.0599062978898699</v>
      </c>
      <c r="H177">
        <f t="shared" si="13"/>
        <v>5.0599062978898699</v>
      </c>
    </row>
    <row r="178" spans="1:9" x14ac:dyDescent="0.3">
      <c r="A178" t="s">
        <v>14</v>
      </c>
      <c r="B178">
        <v>2</v>
      </c>
      <c r="C178">
        <v>3</v>
      </c>
      <c r="D178">
        <v>9</v>
      </c>
      <c r="E178">
        <v>0.1</v>
      </c>
      <c r="F178">
        <v>4.9366459420183402</v>
      </c>
      <c r="H178">
        <f t="shared" si="13"/>
        <v>4.9366459420183402</v>
      </c>
    </row>
    <row r="179" spans="1:9" x14ac:dyDescent="0.3">
      <c r="A179" t="s">
        <v>14</v>
      </c>
      <c r="B179">
        <v>2</v>
      </c>
      <c r="C179">
        <v>3</v>
      </c>
      <c r="D179">
        <v>10</v>
      </c>
      <c r="E179">
        <v>0.1</v>
      </c>
      <c r="F179">
        <v>4.6141843199999997</v>
      </c>
      <c r="H179">
        <f t="shared" si="13"/>
        <v>4.6141843199999997</v>
      </c>
    </row>
    <row r="180" spans="1:9" x14ac:dyDescent="0.3">
      <c r="A180" t="s">
        <v>14</v>
      </c>
      <c r="B180">
        <v>2</v>
      </c>
      <c r="C180">
        <v>3</v>
      </c>
      <c r="D180">
        <v>11</v>
      </c>
      <c r="E180">
        <v>0.1</v>
      </c>
      <c r="F180">
        <v>3.6649823119265998</v>
      </c>
      <c r="H180">
        <f t="shared" si="13"/>
        <v>3.6649823119265998</v>
      </c>
    </row>
    <row r="181" spans="1:9" x14ac:dyDescent="0.3">
      <c r="F181" s="1">
        <v>4.4405580986289372</v>
      </c>
      <c r="H181" s="1">
        <f>AVERAGE(H170:H180)</f>
        <v>3.4742218015677109</v>
      </c>
      <c r="I181">
        <f>H181/F181</f>
        <v>0.78238404371747972</v>
      </c>
    </row>
    <row r="182" spans="1:9" x14ac:dyDescent="0.3">
      <c r="A182" t="s">
        <v>14</v>
      </c>
      <c r="B182">
        <v>2</v>
      </c>
      <c r="C182">
        <v>3</v>
      </c>
      <c r="D182">
        <v>1</v>
      </c>
      <c r="E182">
        <v>0.316</v>
      </c>
      <c r="F182">
        <v>3.7850000000000001</v>
      </c>
      <c r="G182">
        <v>2.4170573684471202</v>
      </c>
      <c r="H182">
        <f>F182-G182</f>
        <v>1.36794263155288</v>
      </c>
    </row>
    <row r="183" spans="1:9" x14ac:dyDescent="0.3">
      <c r="A183" t="s">
        <v>14</v>
      </c>
      <c r="B183">
        <v>2</v>
      </c>
      <c r="C183">
        <v>3</v>
      </c>
      <c r="D183">
        <v>2</v>
      </c>
      <c r="E183">
        <v>0.316</v>
      </c>
      <c r="F183">
        <v>5.3840000000000003</v>
      </c>
      <c r="G183">
        <v>3.7964905777647902</v>
      </c>
      <c r="H183">
        <f t="shared" ref="H183:H192" si="14">F183-G183</f>
        <v>1.5875094222352102</v>
      </c>
    </row>
    <row r="184" spans="1:9" x14ac:dyDescent="0.3">
      <c r="A184" t="s">
        <v>14</v>
      </c>
      <c r="B184">
        <v>2</v>
      </c>
      <c r="C184">
        <v>3</v>
      </c>
      <c r="D184">
        <v>3</v>
      </c>
      <c r="E184">
        <v>0.316</v>
      </c>
      <c r="F184">
        <v>4.7160000000000002</v>
      </c>
      <c r="H184">
        <f t="shared" si="14"/>
        <v>4.7160000000000002</v>
      </c>
    </row>
    <row r="185" spans="1:9" x14ac:dyDescent="0.3">
      <c r="A185" t="s">
        <v>14</v>
      </c>
      <c r="B185">
        <v>2</v>
      </c>
      <c r="C185">
        <v>3</v>
      </c>
      <c r="D185">
        <v>4</v>
      </c>
      <c r="E185">
        <v>0.316</v>
      </c>
      <c r="F185">
        <v>4.3280000000000003</v>
      </c>
      <c r="G185">
        <v>3.4750356633380801</v>
      </c>
      <c r="H185">
        <f t="shared" si="14"/>
        <v>0.85296433666192017</v>
      </c>
    </row>
    <row r="186" spans="1:9" x14ac:dyDescent="0.3">
      <c r="A186" t="s">
        <v>14</v>
      </c>
      <c r="B186">
        <v>2</v>
      </c>
      <c r="C186">
        <v>3</v>
      </c>
      <c r="D186">
        <v>5</v>
      </c>
      <c r="E186">
        <v>0.316</v>
      </c>
      <c r="F186">
        <v>4.0544711867090397</v>
      </c>
      <c r="G186">
        <v>2.9963560275272401</v>
      </c>
      <c r="H186">
        <f t="shared" si="14"/>
        <v>1.0581151591817997</v>
      </c>
    </row>
    <row r="187" spans="1:9" x14ac:dyDescent="0.3">
      <c r="A187" t="s">
        <v>14</v>
      </c>
      <c r="B187">
        <v>2</v>
      </c>
      <c r="C187">
        <v>3</v>
      </c>
      <c r="D187">
        <v>6</v>
      </c>
      <c r="E187">
        <v>0.316</v>
      </c>
      <c r="F187">
        <v>2.7830518086992102</v>
      </c>
      <c r="H187">
        <f t="shared" si="14"/>
        <v>2.7830518086992102</v>
      </c>
    </row>
    <row r="188" spans="1:9" x14ac:dyDescent="0.3">
      <c r="A188" t="s">
        <v>14</v>
      </c>
      <c r="B188">
        <v>2</v>
      </c>
      <c r="C188">
        <v>3</v>
      </c>
      <c r="D188">
        <v>7</v>
      </c>
      <c r="E188">
        <v>0.316</v>
      </c>
      <c r="F188">
        <v>2.9291417072483101</v>
      </c>
      <c r="G188">
        <v>1.227408564966886</v>
      </c>
      <c r="H188">
        <f t="shared" si="14"/>
        <v>1.7017331422814241</v>
      </c>
    </row>
    <row r="189" spans="1:9" x14ac:dyDescent="0.3">
      <c r="A189" t="s">
        <v>14</v>
      </c>
      <c r="B189">
        <v>2</v>
      </c>
      <c r="C189">
        <v>3</v>
      </c>
      <c r="D189">
        <v>8</v>
      </c>
      <c r="E189">
        <v>0.316</v>
      </c>
      <c r="F189">
        <v>4.6851916197773198</v>
      </c>
      <c r="G189">
        <v>3.5592501876026121</v>
      </c>
      <c r="H189">
        <f t="shared" si="14"/>
        <v>1.1259414321747077</v>
      </c>
    </row>
    <row r="190" spans="1:9" x14ac:dyDescent="0.3">
      <c r="A190" t="s">
        <v>14</v>
      </c>
      <c r="B190">
        <v>2</v>
      </c>
      <c r="C190">
        <v>3</v>
      </c>
      <c r="D190">
        <v>9</v>
      </c>
      <c r="E190">
        <v>0.316</v>
      </c>
      <c r="F190">
        <v>4.4799496722281997</v>
      </c>
      <c r="G190">
        <v>2.17811522256059</v>
      </c>
      <c r="H190">
        <f t="shared" si="14"/>
        <v>2.3018344496676097</v>
      </c>
    </row>
    <row r="191" spans="1:9" x14ac:dyDescent="0.3">
      <c r="A191" t="s">
        <v>14</v>
      </c>
      <c r="B191">
        <v>2</v>
      </c>
      <c r="C191">
        <v>3</v>
      </c>
      <c r="D191">
        <v>10</v>
      </c>
      <c r="E191">
        <v>0.316</v>
      </c>
      <c r="F191">
        <v>4.9981498426109097</v>
      </c>
      <c r="G191">
        <v>2.489282690033606</v>
      </c>
      <c r="H191">
        <f t="shared" si="14"/>
        <v>2.5088671525773036</v>
      </c>
    </row>
    <row r="192" spans="1:9" x14ac:dyDescent="0.3">
      <c r="A192" t="s">
        <v>14</v>
      </c>
      <c r="B192">
        <v>2</v>
      </c>
      <c r="C192">
        <v>3</v>
      </c>
      <c r="D192">
        <v>11</v>
      </c>
      <c r="E192">
        <v>0.316</v>
      </c>
      <c r="F192">
        <v>5.4386908960528597</v>
      </c>
      <c r="G192">
        <v>1.6992203432739901</v>
      </c>
      <c r="H192">
        <f t="shared" si="14"/>
        <v>3.7394705527788696</v>
      </c>
    </row>
    <row r="193" spans="1:9" x14ac:dyDescent="0.3">
      <c r="F193" s="1">
        <v>4.3256042484841677</v>
      </c>
      <c r="H193" s="1">
        <f>AVERAGE(H182:H192)</f>
        <v>2.1584936443464482</v>
      </c>
      <c r="I193">
        <f>H193/F193</f>
        <v>0.49900395883485055</v>
      </c>
    </row>
    <row r="194" spans="1:9" x14ac:dyDescent="0.3">
      <c r="A194" t="s">
        <v>14</v>
      </c>
      <c r="B194">
        <v>2</v>
      </c>
      <c r="C194">
        <v>3</v>
      </c>
      <c r="D194">
        <v>1</v>
      </c>
      <c r="E194">
        <v>1</v>
      </c>
      <c r="F194">
        <v>5.6970000000000001</v>
      </c>
      <c r="G194">
        <v>3.7872843290596601</v>
      </c>
      <c r="H194">
        <f>F194-G194</f>
        <v>1.90971567094034</v>
      </c>
    </row>
    <row r="195" spans="1:9" x14ac:dyDescent="0.3">
      <c r="A195" t="s">
        <v>14</v>
      </c>
      <c r="B195">
        <v>2</v>
      </c>
      <c r="C195">
        <v>3</v>
      </c>
      <c r="D195">
        <v>2</v>
      </c>
      <c r="E195">
        <v>1</v>
      </c>
      <c r="F195">
        <v>5.3159999999999998</v>
      </c>
      <c r="G195">
        <v>3.90551575703517</v>
      </c>
      <c r="H195">
        <f t="shared" ref="H195:H204" si="15">F195-G195</f>
        <v>1.4104842429648299</v>
      </c>
    </row>
    <row r="196" spans="1:9" x14ac:dyDescent="0.3">
      <c r="A196" t="s">
        <v>14</v>
      </c>
      <c r="B196">
        <v>2</v>
      </c>
      <c r="C196">
        <v>3</v>
      </c>
      <c r="D196">
        <v>3</v>
      </c>
      <c r="E196">
        <v>1</v>
      </c>
      <c r="F196">
        <v>3.9969999999999999</v>
      </c>
      <c r="G196">
        <v>1.5608352756575732</v>
      </c>
      <c r="H196">
        <f t="shared" si="15"/>
        <v>2.4361647243424267</v>
      </c>
    </row>
    <row r="197" spans="1:9" x14ac:dyDescent="0.3">
      <c r="A197" t="s">
        <v>14</v>
      </c>
      <c r="B197">
        <v>2</v>
      </c>
      <c r="C197">
        <v>3</v>
      </c>
      <c r="D197">
        <v>4</v>
      </c>
      <c r="E197">
        <v>1</v>
      </c>
      <c r="F197">
        <v>6.7460000000000004</v>
      </c>
      <c r="G197">
        <v>1.3154839409722201</v>
      </c>
      <c r="H197">
        <f t="shared" si="15"/>
        <v>5.4305160590277808</v>
      </c>
    </row>
    <row r="198" spans="1:9" x14ac:dyDescent="0.3">
      <c r="A198" t="s">
        <v>14</v>
      </c>
      <c r="B198">
        <v>2</v>
      </c>
      <c r="C198">
        <v>3</v>
      </c>
      <c r="D198">
        <v>5</v>
      </c>
      <c r="E198">
        <v>1</v>
      </c>
      <c r="F198">
        <v>5.2880000000000003</v>
      </c>
      <c r="G198">
        <v>3.1798133614608801</v>
      </c>
      <c r="H198">
        <f t="shared" si="15"/>
        <v>2.1081866385391201</v>
      </c>
    </row>
    <row r="199" spans="1:9" x14ac:dyDescent="0.3">
      <c r="A199" t="s">
        <v>14</v>
      </c>
      <c r="B199">
        <v>2</v>
      </c>
      <c r="C199">
        <v>3</v>
      </c>
      <c r="D199">
        <v>6</v>
      </c>
      <c r="E199">
        <v>1</v>
      </c>
      <c r="F199">
        <v>5.1470000000000002</v>
      </c>
      <c r="G199">
        <v>4.9908075440631601</v>
      </c>
      <c r="H199">
        <f t="shared" si="15"/>
        <v>0.15619245593684017</v>
      </c>
    </row>
    <row r="200" spans="1:9" x14ac:dyDescent="0.3">
      <c r="A200" t="s">
        <v>14</v>
      </c>
      <c r="B200">
        <v>2</v>
      </c>
      <c r="C200">
        <v>3</v>
      </c>
      <c r="D200">
        <v>7</v>
      </c>
      <c r="E200">
        <v>1</v>
      </c>
      <c r="F200">
        <v>3.9649999999999999</v>
      </c>
      <c r="H200">
        <f t="shared" si="15"/>
        <v>3.9649999999999999</v>
      </c>
    </row>
    <row r="201" spans="1:9" x14ac:dyDescent="0.3">
      <c r="A201" t="s">
        <v>14</v>
      </c>
      <c r="B201">
        <v>2</v>
      </c>
      <c r="C201">
        <v>3</v>
      </c>
      <c r="D201">
        <v>8</v>
      </c>
      <c r="E201">
        <v>1</v>
      </c>
      <c r="F201">
        <v>4.6680000000000001</v>
      </c>
      <c r="G201">
        <v>4.4728971772591004</v>
      </c>
      <c r="H201">
        <f t="shared" si="15"/>
        <v>0.19510282274089974</v>
      </c>
    </row>
    <row r="202" spans="1:9" x14ac:dyDescent="0.3">
      <c r="A202" t="s">
        <v>14</v>
      </c>
      <c r="B202">
        <v>2</v>
      </c>
      <c r="C202">
        <v>3</v>
      </c>
      <c r="D202">
        <v>9</v>
      </c>
      <c r="E202">
        <v>1</v>
      </c>
      <c r="F202">
        <v>5.1017258231433296</v>
      </c>
      <c r="G202">
        <v>4.75590818084462</v>
      </c>
      <c r="H202">
        <f t="shared" si="15"/>
        <v>0.34581764229870959</v>
      </c>
    </row>
    <row r="203" spans="1:9" x14ac:dyDescent="0.3">
      <c r="A203" t="s">
        <v>14</v>
      </c>
      <c r="B203">
        <v>2</v>
      </c>
      <c r="C203">
        <v>3</v>
      </c>
      <c r="D203">
        <v>10</v>
      </c>
      <c r="E203">
        <v>1</v>
      </c>
      <c r="F203">
        <v>4.5407534137639898</v>
      </c>
      <c r="H203">
        <f t="shared" si="15"/>
        <v>4.5407534137639898</v>
      </c>
    </row>
    <row r="204" spans="1:9" x14ac:dyDescent="0.3">
      <c r="A204" t="s">
        <v>14</v>
      </c>
      <c r="B204">
        <v>2</v>
      </c>
      <c r="C204">
        <v>3</v>
      </c>
      <c r="D204">
        <v>11</v>
      </c>
      <c r="E204">
        <v>1</v>
      </c>
      <c r="F204">
        <v>4.5253920430450503</v>
      </c>
      <c r="G204">
        <v>3.72074437276836</v>
      </c>
      <c r="H204">
        <f t="shared" si="15"/>
        <v>0.80464767027669026</v>
      </c>
    </row>
    <row r="205" spans="1:9" x14ac:dyDescent="0.3">
      <c r="F205" s="1">
        <v>4.9992610254502159</v>
      </c>
      <c r="H205" s="1">
        <f>AVERAGE(H194:H204)</f>
        <v>2.1184164855301479</v>
      </c>
      <c r="I205">
        <f>H205/F205</f>
        <v>0.42374592459679994</v>
      </c>
    </row>
    <row r="206" spans="1:9" x14ac:dyDescent="0.3">
      <c r="A206" t="s">
        <v>14</v>
      </c>
      <c r="B206">
        <v>2</v>
      </c>
      <c r="C206">
        <v>3</v>
      </c>
      <c r="D206">
        <v>1</v>
      </c>
      <c r="E206">
        <v>10</v>
      </c>
      <c r="F206">
        <v>6.9580000000000002</v>
      </c>
      <c r="G206">
        <v>1.7971971353142799</v>
      </c>
      <c r="H206">
        <f>F206-G206</f>
        <v>5.1608028646857207</v>
      </c>
    </row>
    <row r="207" spans="1:9" x14ac:dyDescent="0.3">
      <c r="A207" t="s">
        <v>14</v>
      </c>
      <c r="B207">
        <v>2</v>
      </c>
      <c r="C207">
        <v>3</v>
      </c>
      <c r="D207">
        <v>2</v>
      </c>
      <c r="E207">
        <v>10</v>
      </c>
      <c r="F207">
        <v>5.4290000000000003</v>
      </c>
      <c r="G207">
        <v>4.6213036518099004</v>
      </c>
      <c r="H207">
        <f t="shared" ref="H207:H216" si="16">F207-G207</f>
        <v>0.80769634819009983</v>
      </c>
    </row>
    <row r="208" spans="1:9" x14ac:dyDescent="0.3">
      <c r="A208" t="s">
        <v>14</v>
      </c>
      <c r="B208">
        <v>2</v>
      </c>
      <c r="C208">
        <v>3</v>
      </c>
      <c r="D208">
        <v>3</v>
      </c>
      <c r="E208">
        <v>10</v>
      </c>
      <c r="F208">
        <v>4.5110000000000001</v>
      </c>
      <c r="G208">
        <v>3.82714129273052</v>
      </c>
      <c r="H208">
        <f t="shared" si="16"/>
        <v>0.68385870726948017</v>
      </c>
    </row>
    <row r="209" spans="1:9" x14ac:dyDescent="0.3">
      <c r="A209" t="s">
        <v>14</v>
      </c>
      <c r="B209">
        <v>2</v>
      </c>
      <c r="C209">
        <v>3</v>
      </c>
      <c r="D209">
        <v>4</v>
      </c>
      <c r="E209">
        <v>10</v>
      </c>
      <c r="F209">
        <v>4.0640000000000001</v>
      </c>
      <c r="G209">
        <v>3.6501692449715999</v>
      </c>
      <c r="H209">
        <f t="shared" si="16"/>
        <v>0.41383075502840017</v>
      </c>
    </row>
    <row r="210" spans="1:9" x14ac:dyDescent="0.3">
      <c r="A210" t="s">
        <v>14</v>
      </c>
      <c r="B210">
        <v>2</v>
      </c>
      <c r="C210">
        <v>3</v>
      </c>
      <c r="D210">
        <v>5</v>
      </c>
      <c r="E210">
        <v>10</v>
      </c>
      <c r="F210">
        <v>3.7912926276219001</v>
      </c>
      <c r="G210">
        <v>3.4730758741626402</v>
      </c>
      <c r="H210">
        <f t="shared" si="16"/>
        <v>0.31821675345925993</v>
      </c>
    </row>
    <row r="211" spans="1:9" x14ac:dyDescent="0.3">
      <c r="A211" t="s">
        <v>14</v>
      </c>
      <c r="B211">
        <v>2</v>
      </c>
      <c r="C211">
        <v>3</v>
      </c>
      <c r="D211">
        <v>6</v>
      </c>
      <c r="E211">
        <v>10</v>
      </c>
      <c r="F211">
        <v>3.0305863683037</v>
      </c>
      <c r="G211">
        <v>2.6805539112641901</v>
      </c>
      <c r="H211">
        <f t="shared" si="16"/>
        <v>0.35003245703950991</v>
      </c>
    </row>
    <row r="212" spans="1:9" x14ac:dyDescent="0.3">
      <c r="A212" t="s">
        <v>14</v>
      </c>
      <c r="B212">
        <v>2</v>
      </c>
      <c r="C212">
        <v>3</v>
      </c>
      <c r="D212">
        <v>7</v>
      </c>
      <c r="E212">
        <v>10</v>
      </c>
      <c r="F212">
        <v>6.0068846958132598</v>
      </c>
      <c r="G212">
        <v>5.8868846958132597</v>
      </c>
      <c r="H212">
        <f t="shared" si="16"/>
        <v>0.12000000000000011</v>
      </c>
    </row>
    <row r="213" spans="1:9" x14ac:dyDescent="0.3">
      <c r="A213" t="s">
        <v>14</v>
      </c>
      <c r="B213">
        <v>2</v>
      </c>
      <c r="C213">
        <v>3</v>
      </c>
      <c r="D213">
        <v>8</v>
      </c>
      <c r="E213">
        <v>10</v>
      </c>
      <c r="F213">
        <v>4.2997587966731903</v>
      </c>
      <c r="G213">
        <v>4.1997587966731897</v>
      </c>
      <c r="H213">
        <f t="shared" si="16"/>
        <v>0.10000000000000053</v>
      </c>
    </row>
    <row r="214" spans="1:9" x14ac:dyDescent="0.3">
      <c r="A214" t="s">
        <v>14</v>
      </c>
      <c r="B214">
        <v>2</v>
      </c>
      <c r="C214">
        <v>3</v>
      </c>
      <c r="D214">
        <v>9</v>
      </c>
      <c r="E214">
        <v>10</v>
      </c>
      <c r="F214">
        <v>4.3680963260579597</v>
      </c>
      <c r="G214">
        <v>4.00200562694965</v>
      </c>
      <c r="H214">
        <f t="shared" si="16"/>
        <v>0.36609069910830971</v>
      </c>
    </row>
    <row r="215" spans="1:9" x14ac:dyDescent="0.3">
      <c r="A215" t="s">
        <v>14</v>
      </c>
      <c r="B215">
        <v>2</v>
      </c>
      <c r="C215">
        <v>3</v>
      </c>
      <c r="D215">
        <v>10</v>
      </c>
      <c r="E215">
        <v>10</v>
      </c>
      <c r="F215">
        <v>4.7286189241350201</v>
      </c>
      <c r="G215">
        <v>4.6085890875108699</v>
      </c>
      <c r="H215">
        <f t="shared" si="16"/>
        <v>0.12002983662415012</v>
      </c>
    </row>
    <row r="216" spans="1:9" x14ac:dyDescent="0.3">
      <c r="A216" t="s">
        <v>14</v>
      </c>
      <c r="B216">
        <v>2</v>
      </c>
      <c r="C216">
        <v>3</v>
      </c>
      <c r="D216">
        <v>11</v>
      </c>
      <c r="E216">
        <v>10</v>
      </c>
      <c r="F216">
        <v>3.4447736156923199</v>
      </c>
      <c r="G216">
        <v>3.4447736156923199</v>
      </c>
      <c r="H216">
        <f t="shared" si="16"/>
        <v>0</v>
      </c>
    </row>
    <row r="217" spans="1:9" x14ac:dyDescent="0.3">
      <c r="F217" s="1">
        <v>4.6029101231179403</v>
      </c>
      <c r="H217" s="1">
        <f>AVERAGE(H206:H216)</f>
        <v>0.76732349285499379</v>
      </c>
      <c r="I217">
        <f>H217/F217</f>
        <v>0.16670399211167319</v>
      </c>
    </row>
    <row r="218" spans="1:9" x14ac:dyDescent="0.3">
      <c r="A218" t="s">
        <v>14</v>
      </c>
      <c r="B218">
        <v>2</v>
      </c>
      <c r="C218">
        <v>4</v>
      </c>
      <c r="D218">
        <v>1</v>
      </c>
      <c r="E218">
        <v>0</v>
      </c>
      <c r="F218" s="3">
        <v>6.9009999999999998</v>
      </c>
      <c r="G218">
        <v>4.0843780116343398</v>
      </c>
      <c r="H218" s="3">
        <f>F218-G218</f>
        <v>2.81662198836566</v>
      </c>
    </row>
    <row r="219" spans="1:9" x14ac:dyDescent="0.3">
      <c r="A219" t="s">
        <v>14</v>
      </c>
      <c r="B219">
        <v>2</v>
      </c>
      <c r="C219">
        <v>4</v>
      </c>
      <c r="D219">
        <v>2</v>
      </c>
      <c r="E219">
        <v>0</v>
      </c>
      <c r="F219" s="3">
        <v>6.0369999999999999</v>
      </c>
      <c r="G219">
        <v>5.0588528987161903</v>
      </c>
      <c r="H219" s="3">
        <f t="shared" ref="H219:H228" si="17">F219-G219</f>
        <v>0.97814710128380966</v>
      </c>
    </row>
    <row r="220" spans="1:9" x14ac:dyDescent="0.3">
      <c r="A220" t="s">
        <v>14</v>
      </c>
      <c r="B220">
        <v>2</v>
      </c>
      <c r="C220">
        <v>4</v>
      </c>
      <c r="D220">
        <v>3</v>
      </c>
      <c r="E220">
        <v>0</v>
      </c>
      <c r="F220" s="3" t="s">
        <v>8</v>
      </c>
      <c r="G220" t="s">
        <v>8</v>
      </c>
      <c r="H220" s="3" t="s">
        <v>8</v>
      </c>
    </row>
    <row r="221" spans="1:9" x14ac:dyDescent="0.3">
      <c r="A221" t="s">
        <v>14</v>
      </c>
      <c r="B221">
        <v>2</v>
      </c>
      <c r="C221">
        <v>4</v>
      </c>
      <c r="D221">
        <v>4</v>
      </c>
      <c r="E221">
        <v>0</v>
      </c>
      <c r="F221" s="3">
        <v>4.0830000000000002</v>
      </c>
      <c r="G221">
        <f>3.57195217766562</f>
        <v>3.57195217766562</v>
      </c>
      <c r="H221" s="3">
        <f t="shared" si="17"/>
        <v>0.51104782233438018</v>
      </c>
    </row>
    <row r="222" spans="1:9" x14ac:dyDescent="0.3">
      <c r="A222" t="s">
        <v>14</v>
      </c>
      <c r="B222">
        <v>2</v>
      </c>
      <c r="C222">
        <v>4</v>
      </c>
      <c r="D222">
        <v>5</v>
      </c>
      <c r="E222">
        <v>0</v>
      </c>
      <c r="F222" s="3">
        <v>5.2869999999999999</v>
      </c>
      <c r="G222">
        <f>3.3340016178161</f>
        <v>3.3340016178160998</v>
      </c>
      <c r="H222" s="3">
        <f t="shared" si="17"/>
        <v>1.9529983821839001</v>
      </c>
    </row>
    <row r="223" spans="1:9" x14ac:dyDescent="0.3">
      <c r="A223" t="s">
        <v>14</v>
      </c>
      <c r="B223">
        <v>2</v>
      </c>
      <c r="C223">
        <v>4</v>
      </c>
      <c r="D223">
        <v>6</v>
      </c>
      <c r="E223">
        <v>0</v>
      </c>
      <c r="F223" s="3">
        <v>4.88</v>
      </c>
      <c r="G223">
        <v>3.92789765184442</v>
      </c>
      <c r="H223" s="3">
        <f t="shared" si="17"/>
        <v>0.95210234815557993</v>
      </c>
    </row>
    <row r="224" spans="1:9" x14ac:dyDescent="0.3">
      <c r="A224" t="s">
        <v>14</v>
      </c>
      <c r="B224">
        <v>2</v>
      </c>
      <c r="C224">
        <v>4</v>
      </c>
      <c r="D224">
        <v>7</v>
      </c>
      <c r="E224">
        <v>0</v>
      </c>
      <c r="F224" s="3" t="s">
        <v>8</v>
      </c>
      <c r="H224" s="3" t="s">
        <v>8</v>
      </c>
    </row>
    <row r="225" spans="1:9" x14ac:dyDescent="0.3">
      <c r="A225" t="s">
        <v>14</v>
      </c>
      <c r="B225">
        <v>2</v>
      </c>
      <c r="C225">
        <v>4</v>
      </c>
      <c r="D225">
        <v>8</v>
      </c>
      <c r="E225">
        <v>0</v>
      </c>
      <c r="F225" s="3">
        <v>4.01</v>
      </c>
      <c r="G225">
        <v>1.60779377102096</v>
      </c>
      <c r="H225" s="3">
        <f t="shared" si="17"/>
        <v>2.4022062289790398</v>
      </c>
    </row>
    <row r="226" spans="1:9" x14ac:dyDescent="0.3">
      <c r="A226" t="s">
        <v>14</v>
      </c>
      <c r="B226">
        <v>2</v>
      </c>
      <c r="C226">
        <v>4</v>
      </c>
      <c r="D226">
        <v>9</v>
      </c>
      <c r="E226">
        <v>0</v>
      </c>
      <c r="F226" s="3">
        <v>6.1580000000000004</v>
      </c>
      <c r="G226">
        <v>1.66105204491181</v>
      </c>
      <c r="H226" s="3">
        <f t="shared" si="17"/>
        <v>4.4969479550881903</v>
      </c>
    </row>
    <row r="227" spans="1:9" x14ac:dyDescent="0.3">
      <c r="A227" t="s">
        <v>14</v>
      </c>
      <c r="B227">
        <v>2</v>
      </c>
      <c r="C227">
        <v>4</v>
      </c>
      <c r="D227">
        <v>10</v>
      </c>
      <c r="E227">
        <v>0</v>
      </c>
      <c r="F227" s="3">
        <v>5.2119999999999997</v>
      </c>
      <c r="G227">
        <v>0.26185785666458899</v>
      </c>
      <c r="H227" s="3">
        <f t="shared" si="17"/>
        <v>4.9501421433354107</v>
      </c>
    </row>
    <row r="228" spans="1:9" x14ac:dyDescent="0.3">
      <c r="A228" t="s">
        <v>14</v>
      </c>
      <c r="B228">
        <v>2</v>
      </c>
      <c r="C228">
        <v>4</v>
      </c>
      <c r="D228">
        <v>11</v>
      </c>
      <c r="E228">
        <v>0</v>
      </c>
      <c r="F228" s="3">
        <v>5.1210000000000004</v>
      </c>
      <c r="G228">
        <v>1.09558274277885</v>
      </c>
      <c r="H228" s="3">
        <f t="shared" si="17"/>
        <v>4.0254172572211502</v>
      </c>
    </row>
    <row r="229" spans="1:9" x14ac:dyDescent="0.3">
      <c r="F229" s="4">
        <f>AVERAGE(F218:F228)</f>
        <v>5.2987777777777776</v>
      </c>
      <c r="H229" s="4">
        <f>AVERAGE(H218:H228)</f>
        <v>2.5650701363274582</v>
      </c>
      <c r="I229">
        <f>H229/F229</f>
        <v>0.4840871317693205</v>
      </c>
    </row>
    <row r="230" spans="1:9" x14ac:dyDescent="0.3">
      <c r="A230" t="s">
        <v>14</v>
      </c>
      <c r="B230">
        <v>2</v>
      </c>
      <c r="C230">
        <v>4</v>
      </c>
      <c r="D230">
        <v>1</v>
      </c>
      <c r="E230">
        <v>0.01</v>
      </c>
      <c r="F230" s="3">
        <v>4.359</v>
      </c>
      <c r="H230" s="3">
        <f>F230-G230</f>
        <v>4.359</v>
      </c>
    </row>
    <row r="231" spans="1:9" x14ac:dyDescent="0.3">
      <c r="A231" t="s">
        <v>14</v>
      </c>
      <c r="B231">
        <v>2</v>
      </c>
      <c r="C231">
        <v>4</v>
      </c>
      <c r="D231">
        <v>2</v>
      </c>
      <c r="E231">
        <v>0.01</v>
      </c>
      <c r="F231" s="3">
        <v>4.1879999999999997</v>
      </c>
      <c r="H231" s="3">
        <f t="shared" ref="H231:H233" si="18">F231-G231</f>
        <v>4.1879999999999997</v>
      </c>
    </row>
    <row r="232" spans="1:9" x14ac:dyDescent="0.3">
      <c r="A232" t="s">
        <v>14</v>
      </c>
      <c r="B232">
        <v>2</v>
      </c>
      <c r="C232">
        <v>4</v>
      </c>
      <c r="D232">
        <v>3</v>
      </c>
      <c r="E232">
        <v>0.01</v>
      </c>
      <c r="F232" s="3">
        <v>5.7859999999999996</v>
      </c>
      <c r="H232" s="3">
        <f t="shared" si="18"/>
        <v>5.7859999999999996</v>
      </c>
    </row>
    <row r="233" spans="1:9" x14ac:dyDescent="0.3">
      <c r="A233" t="s">
        <v>14</v>
      </c>
      <c r="B233">
        <v>2</v>
      </c>
      <c r="C233">
        <v>4</v>
      </c>
      <c r="D233">
        <v>4</v>
      </c>
      <c r="E233">
        <v>0.01</v>
      </c>
      <c r="F233" s="3">
        <v>6.12</v>
      </c>
      <c r="H233" s="3">
        <f t="shared" si="18"/>
        <v>6.12</v>
      </c>
    </row>
    <row r="234" spans="1:9" x14ac:dyDescent="0.3">
      <c r="A234" t="s">
        <v>14</v>
      </c>
      <c r="B234">
        <v>2</v>
      </c>
      <c r="C234">
        <v>4</v>
      </c>
      <c r="D234">
        <v>5</v>
      </c>
      <c r="E234">
        <v>0.01</v>
      </c>
      <c r="F234" s="3" t="s">
        <v>8</v>
      </c>
      <c r="H234" s="3" t="s">
        <v>8</v>
      </c>
    </row>
    <row r="235" spans="1:9" x14ac:dyDescent="0.3">
      <c r="A235" t="s">
        <v>14</v>
      </c>
      <c r="B235">
        <v>2</v>
      </c>
      <c r="C235">
        <v>4</v>
      </c>
      <c r="D235">
        <v>6</v>
      </c>
      <c r="E235">
        <v>0.01</v>
      </c>
      <c r="F235" s="3" t="s">
        <v>8</v>
      </c>
      <c r="H235" s="3" t="s">
        <v>8</v>
      </c>
    </row>
    <row r="236" spans="1:9" x14ac:dyDescent="0.3">
      <c r="A236" t="s">
        <v>14</v>
      </c>
      <c r="B236">
        <v>2</v>
      </c>
      <c r="C236">
        <v>4</v>
      </c>
      <c r="D236">
        <v>7</v>
      </c>
      <c r="E236">
        <v>0.01</v>
      </c>
      <c r="F236" s="3" t="s">
        <v>8</v>
      </c>
      <c r="H236" s="3" t="s">
        <v>8</v>
      </c>
    </row>
    <row r="237" spans="1:9" x14ac:dyDescent="0.3">
      <c r="A237" t="s">
        <v>14</v>
      </c>
      <c r="B237">
        <v>2</v>
      </c>
      <c r="C237">
        <v>4</v>
      </c>
      <c r="D237">
        <v>8</v>
      </c>
      <c r="E237">
        <v>0.01</v>
      </c>
      <c r="F237" s="3" t="s">
        <v>8</v>
      </c>
      <c r="H237" s="3" t="s">
        <v>8</v>
      </c>
    </row>
    <row r="238" spans="1:9" x14ac:dyDescent="0.3">
      <c r="A238" t="s">
        <v>14</v>
      </c>
      <c r="B238">
        <v>2</v>
      </c>
      <c r="C238">
        <v>4</v>
      </c>
      <c r="D238">
        <v>9</v>
      </c>
      <c r="E238">
        <v>0.01</v>
      </c>
      <c r="F238" s="3" t="s">
        <v>8</v>
      </c>
      <c r="H238" s="3" t="s">
        <v>8</v>
      </c>
    </row>
    <row r="239" spans="1:9" x14ac:dyDescent="0.3">
      <c r="A239" t="s">
        <v>14</v>
      </c>
      <c r="B239">
        <v>2</v>
      </c>
      <c r="C239">
        <v>4</v>
      </c>
      <c r="D239">
        <v>10</v>
      </c>
      <c r="E239">
        <v>0.01</v>
      </c>
      <c r="F239" s="3" t="s">
        <v>8</v>
      </c>
      <c r="H239" s="3" t="s">
        <v>8</v>
      </c>
    </row>
    <row r="240" spans="1:9" x14ac:dyDescent="0.3">
      <c r="A240" t="s">
        <v>14</v>
      </c>
      <c r="B240">
        <v>2</v>
      </c>
      <c r="C240">
        <v>4</v>
      </c>
      <c r="D240">
        <v>11</v>
      </c>
      <c r="E240">
        <v>0.01</v>
      </c>
      <c r="F240" s="3">
        <v>6.5979999999999999</v>
      </c>
      <c r="H240" s="3">
        <v>6.5979999999999999</v>
      </c>
    </row>
    <row r="241" spans="1:9" x14ac:dyDescent="0.3">
      <c r="F241" s="4">
        <f>AVERAGE(F230:F240)</f>
        <v>5.4101999999999997</v>
      </c>
      <c r="H241" s="4">
        <f>AVERAGE(H230:H240)</f>
        <v>5.4101999999999997</v>
      </c>
      <c r="I241">
        <v>1</v>
      </c>
    </row>
    <row r="242" spans="1:9" x14ac:dyDescent="0.3">
      <c r="A242" t="s">
        <v>14</v>
      </c>
      <c r="B242">
        <v>2</v>
      </c>
      <c r="C242">
        <v>4</v>
      </c>
      <c r="D242">
        <v>1</v>
      </c>
      <c r="E242">
        <v>0.1</v>
      </c>
      <c r="F242" s="3">
        <v>6.9660000000000002</v>
      </c>
      <c r="G242">
        <v>6.0620000000000003</v>
      </c>
      <c r="H242" s="3">
        <f>F242-G242</f>
        <v>0.90399999999999991</v>
      </c>
    </row>
    <row r="243" spans="1:9" x14ac:dyDescent="0.3">
      <c r="A243" t="s">
        <v>14</v>
      </c>
      <c r="B243">
        <v>2</v>
      </c>
      <c r="C243">
        <v>4</v>
      </c>
      <c r="D243">
        <v>2</v>
      </c>
      <c r="E243">
        <v>0.1</v>
      </c>
      <c r="F243" s="3">
        <v>5.3040000000000003</v>
      </c>
      <c r="G243">
        <v>4.3850684630422903</v>
      </c>
      <c r="H243" s="3">
        <f t="shared" ref="H243:H252" si="19">F243-G243</f>
        <v>0.91893153695771002</v>
      </c>
    </row>
    <row r="244" spans="1:9" x14ac:dyDescent="0.3">
      <c r="A244" t="s">
        <v>14</v>
      </c>
      <c r="B244">
        <v>2</v>
      </c>
      <c r="C244">
        <v>4</v>
      </c>
      <c r="D244">
        <v>3</v>
      </c>
      <c r="E244">
        <v>0.1</v>
      </c>
      <c r="F244" s="3">
        <v>5.1779999999999999</v>
      </c>
      <c r="G244">
        <v>2.3940876157277948</v>
      </c>
      <c r="H244" s="3">
        <f t="shared" si="19"/>
        <v>2.7839123842722051</v>
      </c>
    </row>
    <row r="245" spans="1:9" x14ac:dyDescent="0.3">
      <c r="A245" t="s">
        <v>14</v>
      </c>
      <c r="B245">
        <v>2</v>
      </c>
      <c r="C245">
        <v>4</v>
      </c>
      <c r="D245">
        <v>4</v>
      </c>
      <c r="E245">
        <v>0.1</v>
      </c>
      <c r="F245" s="3">
        <v>4.702</v>
      </c>
      <c r="G245">
        <v>4.6482140612407701</v>
      </c>
      <c r="H245" s="3">
        <f t="shared" si="19"/>
        <v>5.3785938759229879E-2</v>
      </c>
    </row>
    <row r="246" spans="1:9" x14ac:dyDescent="0.3">
      <c r="A246" t="s">
        <v>14</v>
      </c>
      <c r="B246">
        <v>2</v>
      </c>
      <c r="C246">
        <v>4</v>
      </c>
      <c r="D246">
        <v>5</v>
      </c>
      <c r="E246">
        <v>0.1</v>
      </c>
      <c r="F246" s="3">
        <v>5.2380000000000004</v>
      </c>
      <c r="G246">
        <v>4.42901514245942</v>
      </c>
      <c r="H246" s="3">
        <f t="shared" si="19"/>
        <v>0.80898485754058047</v>
      </c>
    </row>
    <row r="247" spans="1:9" x14ac:dyDescent="0.3">
      <c r="A247" t="s">
        <v>14</v>
      </c>
      <c r="B247">
        <v>2</v>
      </c>
      <c r="C247">
        <v>4</v>
      </c>
      <c r="D247">
        <v>6</v>
      </c>
      <c r="E247">
        <v>0.1</v>
      </c>
      <c r="F247" s="3">
        <v>4.819</v>
      </c>
      <c r="G247">
        <v>4.5924715717386997</v>
      </c>
      <c r="H247" s="3">
        <f t="shared" si="19"/>
        <v>0.22652842826130026</v>
      </c>
    </row>
    <row r="248" spans="1:9" x14ac:dyDescent="0.3">
      <c r="A248" t="s">
        <v>14</v>
      </c>
      <c r="B248">
        <v>2</v>
      </c>
      <c r="C248">
        <v>4</v>
      </c>
      <c r="D248">
        <v>7</v>
      </c>
      <c r="E248">
        <v>0.1</v>
      </c>
      <c r="F248" s="3">
        <v>5.3490000000000002</v>
      </c>
      <c r="G248">
        <v>3.9248741984367799</v>
      </c>
      <c r="H248" s="3">
        <f t="shared" si="19"/>
        <v>1.4241258015632203</v>
      </c>
    </row>
    <row r="249" spans="1:9" x14ac:dyDescent="0.3">
      <c r="A249" t="s">
        <v>14</v>
      </c>
      <c r="B249">
        <v>2</v>
      </c>
      <c r="C249">
        <v>4</v>
      </c>
      <c r="D249">
        <v>8</v>
      </c>
      <c r="E249">
        <v>0.1</v>
      </c>
      <c r="F249" s="3">
        <v>4.7450000000000001</v>
      </c>
      <c r="G249">
        <v>3.9885349950064901</v>
      </c>
      <c r="H249" s="3">
        <f t="shared" si="19"/>
        <v>0.75646500499350999</v>
      </c>
    </row>
    <row r="250" spans="1:9" x14ac:dyDescent="0.3">
      <c r="A250" t="s">
        <v>14</v>
      </c>
      <c r="B250">
        <v>2</v>
      </c>
      <c r="C250">
        <v>4</v>
      </c>
      <c r="D250">
        <v>9</v>
      </c>
      <c r="E250">
        <v>0.1</v>
      </c>
      <c r="F250" s="3">
        <v>5.22</v>
      </c>
      <c r="G250">
        <v>4.82737287776136</v>
      </c>
      <c r="H250" s="3">
        <f t="shared" si="19"/>
        <v>0.39262712223863971</v>
      </c>
    </row>
    <row r="251" spans="1:9" x14ac:dyDescent="0.3">
      <c r="A251" t="s">
        <v>14</v>
      </c>
      <c r="B251">
        <v>2</v>
      </c>
      <c r="C251">
        <v>4</v>
      </c>
      <c r="D251">
        <v>10</v>
      </c>
      <c r="E251">
        <v>0.1</v>
      </c>
      <c r="F251" s="3">
        <v>6.0979999999999999</v>
      </c>
      <c r="G251">
        <v>5.6838438016943202</v>
      </c>
      <c r="H251" s="3">
        <f t="shared" si="19"/>
        <v>0.41415619830567962</v>
      </c>
    </row>
    <row r="252" spans="1:9" x14ac:dyDescent="0.3">
      <c r="A252" t="s">
        <v>14</v>
      </c>
      <c r="B252">
        <v>2</v>
      </c>
      <c r="C252">
        <v>4</v>
      </c>
      <c r="D252">
        <v>11</v>
      </c>
      <c r="E252">
        <v>0.1</v>
      </c>
      <c r="F252" s="3">
        <v>4.3140000000000001</v>
      </c>
      <c r="G252">
        <v>3.8909095115621701</v>
      </c>
      <c r="H252" s="3">
        <f t="shared" si="19"/>
        <v>0.42309048843782993</v>
      </c>
    </row>
    <row r="253" spans="1:9" x14ac:dyDescent="0.3">
      <c r="F253" s="4">
        <v>5.2666363636363629</v>
      </c>
      <c r="H253" s="4">
        <f>AVERAGE(H242:H252)</f>
        <v>0.82787343284817316</v>
      </c>
      <c r="I253">
        <f>H253/F253</f>
        <v>0.15719206257797638</v>
      </c>
    </row>
    <row r="254" spans="1:9" x14ac:dyDescent="0.3">
      <c r="A254" t="s">
        <v>14</v>
      </c>
      <c r="B254">
        <v>2</v>
      </c>
      <c r="C254">
        <v>4</v>
      </c>
      <c r="D254">
        <v>1</v>
      </c>
      <c r="E254">
        <v>0.316</v>
      </c>
      <c r="F254" s="3">
        <v>4.3620000000000001</v>
      </c>
      <c r="G254">
        <v>3.6120523268282199</v>
      </c>
      <c r="H254" s="3">
        <f>F254-G254</f>
        <v>0.74994767317178024</v>
      </c>
    </row>
    <row r="255" spans="1:9" x14ac:dyDescent="0.3">
      <c r="A255" t="s">
        <v>14</v>
      </c>
      <c r="B255">
        <v>2</v>
      </c>
      <c r="C255">
        <v>4</v>
      </c>
      <c r="D255">
        <v>2</v>
      </c>
      <c r="E255">
        <v>0.316</v>
      </c>
      <c r="F255" s="3">
        <v>4.8929999999999998</v>
      </c>
      <c r="G255">
        <v>4.2572214075538097</v>
      </c>
      <c r="H255" s="3">
        <f t="shared" ref="H255:H264" si="20">F255-G255</f>
        <v>0.63577859244619006</v>
      </c>
    </row>
    <row r="256" spans="1:9" x14ac:dyDescent="0.3">
      <c r="A256" t="s">
        <v>14</v>
      </c>
      <c r="B256">
        <v>2</v>
      </c>
      <c r="C256">
        <v>4</v>
      </c>
      <c r="D256">
        <v>3</v>
      </c>
      <c r="E256">
        <v>0.316</v>
      </c>
      <c r="F256" s="3">
        <v>6.2240000000000002</v>
      </c>
      <c r="G256">
        <v>6.0209450282364703</v>
      </c>
      <c r="H256" s="3">
        <f t="shared" si="20"/>
        <v>0.20305497176352993</v>
      </c>
    </row>
    <row r="257" spans="1:9" x14ac:dyDescent="0.3">
      <c r="A257" t="s">
        <v>14</v>
      </c>
      <c r="B257">
        <v>2</v>
      </c>
      <c r="C257">
        <v>4</v>
      </c>
      <c r="D257">
        <v>4</v>
      </c>
      <c r="E257">
        <v>0.316</v>
      </c>
      <c r="F257" s="3">
        <v>5.1319999999999997</v>
      </c>
      <c r="G257">
        <v>4.7170479508030398</v>
      </c>
      <c r="H257" s="3">
        <f t="shared" si="20"/>
        <v>0.41495204919695983</v>
      </c>
    </row>
    <row r="258" spans="1:9" x14ac:dyDescent="0.3">
      <c r="A258" t="s">
        <v>14</v>
      </c>
      <c r="B258">
        <v>2</v>
      </c>
      <c r="C258">
        <v>4</v>
      </c>
      <c r="D258">
        <v>5</v>
      </c>
      <c r="E258">
        <v>0.316</v>
      </c>
      <c r="F258" s="3">
        <v>3.6579999999999999</v>
      </c>
      <c r="G258">
        <v>1.3297822806722599</v>
      </c>
      <c r="H258" s="3">
        <f t="shared" si="20"/>
        <v>2.32821771932774</v>
      </c>
    </row>
    <row r="259" spans="1:9" x14ac:dyDescent="0.3">
      <c r="A259" t="s">
        <v>14</v>
      </c>
      <c r="B259">
        <v>2</v>
      </c>
      <c r="C259">
        <v>4</v>
      </c>
      <c r="D259">
        <v>6</v>
      </c>
      <c r="E259">
        <v>0.316</v>
      </c>
      <c r="F259" s="3">
        <v>3.9079999999999999</v>
      </c>
      <c r="G259">
        <v>3.30265053816415</v>
      </c>
      <c r="H259" s="3">
        <f t="shared" si="20"/>
        <v>0.60534946183584992</v>
      </c>
    </row>
    <row r="260" spans="1:9" x14ac:dyDescent="0.3">
      <c r="A260" t="s">
        <v>14</v>
      </c>
      <c r="B260">
        <v>2</v>
      </c>
      <c r="C260">
        <v>4</v>
      </c>
      <c r="D260">
        <v>7</v>
      </c>
      <c r="E260">
        <v>0.316</v>
      </c>
      <c r="F260" s="3">
        <v>6.99</v>
      </c>
      <c r="G260">
        <v>3.7274362288516198</v>
      </c>
      <c r="H260" s="3">
        <f t="shared" si="20"/>
        <v>3.2625637711483804</v>
      </c>
    </row>
    <row r="261" spans="1:9" x14ac:dyDescent="0.3">
      <c r="A261" t="s">
        <v>14</v>
      </c>
      <c r="B261">
        <v>2</v>
      </c>
      <c r="C261">
        <v>4</v>
      </c>
      <c r="D261">
        <v>8</v>
      </c>
      <c r="E261">
        <v>0.316</v>
      </c>
      <c r="F261" s="3">
        <v>5.4729999999999999</v>
      </c>
      <c r="G261">
        <v>4.4445249452755302</v>
      </c>
      <c r="H261" s="3">
        <f t="shared" si="20"/>
        <v>1.0284750547244697</v>
      </c>
    </row>
    <row r="262" spans="1:9" x14ac:dyDescent="0.3">
      <c r="A262" t="s">
        <v>14</v>
      </c>
      <c r="B262">
        <v>2</v>
      </c>
      <c r="C262">
        <v>4</v>
      </c>
      <c r="D262">
        <v>9</v>
      </c>
      <c r="E262">
        <v>0.316</v>
      </c>
      <c r="F262" s="3">
        <v>6.29</v>
      </c>
      <c r="G262">
        <v>1.0115959837169299</v>
      </c>
      <c r="H262" s="3">
        <f t="shared" si="20"/>
        <v>5.2784040162830701</v>
      </c>
    </row>
    <row r="263" spans="1:9" x14ac:dyDescent="0.3">
      <c r="A263" t="s">
        <v>14</v>
      </c>
      <c r="B263">
        <v>2</v>
      </c>
      <c r="C263">
        <v>4</v>
      </c>
      <c r="D263">
        <v>10</v>
      </c>
      <c r="E263">
        <v>0.316</v>
      </c>
      <c r="F263" s="3">
        <v>6.0659999999999998</v>
      </c>
      <c r="G263">
        <v>5.7263127592529202</v>
      </c>
      <c r="H263" s="3">
        <f t="shared" si="20"/>
        <v>0.33968724074707968</v>
      </c>
    </row>
    <row r="264" spans="1:9" x14ac:dyDescent="0.3">
      <c r="A264" t="s">
        <v>14</v>
      </c>
      <c r="B264">
        <v>2</v>
      </c>
      <c r="C264">
        <v>4</v>
      </c>
      <c r="D264">
        <v>11</v>
      </c>
      <c r="E264">
        <v>0.316</v>
      </c>
      <c r="F264" s="3">
        <v>4.0129999999999999</v>
      </c>
      <c r="G264">
        <v>3.8</v>
      </c>
      <c r="H264" s="3">
        <f t="shared" si="20"/>
        <v>0.21300000000000008</v>
      </c>
    </row>
    <row r="265" spans="1:9" x14ac:dyDescent="0.3">
      <c r="F265" s="4">
        <v>5.1826363636363633</v>
      </c>
      <c r="H265" s="4">
        <f>AVERAGE(H254:H264)</f>
        <v>1.3690391409677318</v>
      </c>
      <c r="I265">
        <f>H265/F265</f>
        <v>0.2641588266878046</v>
      </c>
    </row>
    <row r="266" spans="1:9" x14ac:dyDescent="0.3">
      <c r="A266" t="s">
        <v>14</v>
      </c>
      <c r="B266">
        <v>2</v>
      </c>
      <c r="C266">
        <v>4</v>
      </c>
      <c r="D266">
        <v>1</v>
      </c>
      <c r="E266">
        <v>1</v>
      </c>
      <c r="F266" s="3">
        <v>5.9829999999999997</v>
      </c>
      <c r="G266">
        <v>5.9829999999999997</v>
      </c>
      <c r="H266" s="3">
        <f>F266-G266</f>
        <v>0</v>
      </c>
    </row>
    <row r="267" spans="1:9" x14ac:dyDescent="0.3">
      <c r="A267" t="s">
        <v>14</v>
      </c>
      <c r="B267">
        <v>2</v>
      </c>
      <c r="C267">
        <v>4</v>
      </c>
      <c r="D267">
        <v>2</v>
      </c>
      <c r="E267">
        <v>1</v>
      </c>
      <c r="F267" s="3">
        <v>7.0140000000000002</v>
      </c>
      <c r="G267">
        <v>6.8020906077009</v>
      </c>
      <c r="H267" s="3">
        <f t="shared" ref="H267:H276" si="21">F267-G267</f>
        <v>0.21190939229910022</v>
      </c>
    </row>
    <row r="268" spans="1:9" x14ac:dyDescent="0.3">
      <c r="A268" t="s">
        <v>14</v>
      </c>
      <c r="B268">
        <v>2</v>
      </c>
      <c r="C268">
        <v>4</v>
      </c>
      <c r="D268">
        <v>3</v>
      </c>
      <c r="E268">
        <v>1</v>
      </c>
      <c r="F268" s="3">
        <v>5.6029999999999998</v>
      </c>
      <c r="G268">
        <v>5.5022486064852298</v>
      </c>
      <c r="H268" s="3">
        <f t="shared" si="21"/>
        <v>0.10075139351476992</v>
      </c>
    </row>
    <row r="269" spans="1:9" x14ac:dyDescent="0.3">
      <c r="A269" t="s">
        <v>14</v>
      </c>
      <c r="B269">
        <v>2</v>
      </c>
      <c r="C269">
        <v>4</v>
      </c>
      <c r="D269">
        <v>4</v>
      </c>
      <c r="E269">
        <v>1</v>
      </c>
      <c r="F269" s="3">
        <v>4.7670000000000003</v>
      </c>
      <c r="G269">
        <v>4.4055008120447203</v>
      </c>
      <c r="H269" s="3">
        <f t="shared" si="21"/>
        <v>0.36149918795528002</v>
      </c>
    </row>
    <row r="270" spans="1:9" x14ac:dyDescent="0.3">
      <c r="A270" t="s">
        <v>14</v>
      </c>
      <c r="B270">
        <v>2</v>
      </c>
      <c r="C270">
        <v>4</v>
      </c>
      <c r="D270">
        <v>5</v>
      </c>
      <c r="E270">
        <v>1</v>
      </c>
      <c r="F270" s="3" t="s">
        <v>8</v>
      </c>
      <c r="G270" t="s">
        <v>8</v>
      </c>
      <c r="H270" s="3" t="s">
        <v>8</v>
      </c>
    </row>
    <row r="271" spans="1:9" x14ac:dyDescent="0.3">
      <c r="A271" t="s">
        <v>14</v>
      </c>
      <c r="B271">
        <v>2</v>
      </c>
      <c r="C271">
        <v>4</v>
      </c>
      <c r="D271">
        <v>6</v>
      </c>
      <c r="E271">
        <v>1</v>
      </c>
      <c r="F271" s="3">
        <v>4.3129999999999997</v>
      </c>
      <c r="G271">
        <v>4.1623700201141602</v>
      </c>
      <c r="H271" s="3">
        <f t="shared" si="21"/>
        <v>0.15062997988583948</v>
      </c>
    </row>
    <row r="272" spans="1:9" x14ac:dyDescent="0.3">
      <c r="A272" t="s">
        <v>14</v>
      </c>
      <c r="B272">
        <v>2</v>
      </c>
      <c r="C272">
        <v>4</v>
      </c>
      <c r="D272">
        <v>7</v>
      </c>
      <c r="E272">
        <v>1</v>
      </c>
      <c r="F272" s="3">
        <v>7.657</v>
      </c>
      <c r="G272">
        <v>6.82329638386034</v>
      </c>
      <c r="H272" s="3">
        <f t="shared" si="21"/>
        <v>0.83370361613966004</v>
      </c>
    </row>
    <row r="273" spans="1:9" x14ac:dyDescent="0.3">
      <c r="A273" t="s">
        <v>14</v>
      </c>
      <c r="B273">
        <v>2</v>
      </c>
      <c r="C273">
        <v>4</v>
      </c>
      <c r="D273">
        <v>8</v>
      </c>
      <c r="E273">
        <v>1</v>
      </c>
      <c r="F273" s="3">
        <v>7.5369999999999999</v>
      </c>
      <c r="G273">
        <v>6.3093516489205603</v>
      </c>
      <c r="H273" s="3">
        <f t="shared" si="21"/>
        <v>1.2276483510794396</v>
      </c>
    </row>
    <row r="274" spans="1:9" x14ac:dyDescent="0.3">
      <c r="A274" t="s">
        <v>14</v>
      </c>
      <c r="B274">
        <v>2</v>
      </c>
      <c r="C274">
        <v>4</v>
      </c>
      <c r="D274">
        <v>9</v>
      </c>
      <c r="E274">
        <v>1</v>
      </c>
      <c r="F274" s="3">
        <v>6.1550000000000002</v>
      </c>
      <c r="G274">
        <v>6.1248746459887604</v>
      </c>
      <c r="H274" s="3">
        <f t="shared" si="21"/>
        <v>3.0125354011239835E-2</v>
      </c>
    </row>
    <row r="275" spans="1:9" x14ac:dyDescent="0.3">
      <c r="A275" t="s">
        <v>14</v>
      </c>
      <c r="B275">
        <v>2</v>
      </c>
      <c r="C275">
        <v>4</v>
      </c>
      <c r="D275">
        <v>10</v>
      </c>
      <c r="E275">
        <v>1</v>
      </c>
      <c r="F275" s="3">
        <v>7.8280000000000003</v>
      </c>
      <c r="G275">
        <v>5.78420510696556</v>
      </c>
      <c r="H275" s="3">
        <f t="shared" si="21"/>
        <v>2.0437948930344403</v>
      </c>
    </row>
    <row r="276" spans="1:9" x14ac:dyDescent="0.3">
      <c r="A276" t="s">
        <v>14</v>
      </c>
      <c r="B276">
        <v>2</v>
      </c>
      <c r="C276">
        <v>4</v>
      </c>
      <c r="D276">
        <v>11</v>
      </c>
      <c r="E276">
        <v>1</v>
      </c>
      <c r="F276" s="3">
        <v>6.6890000000000001</v>
      </c>
      <c r="G276">
        <v>4.3418008409983777</v>
      </c>
      <c r="H276" s="3">
        <f t="shared" si="21"/>
        <v>2.3471991590016223</v>
      </c>
    </row>
    <row r="277" spans="1:9" x14ac:dyDescent="0.3">
      <c r="F277" s="4">
        <f>AVERAGE(F266:F276)</f>
        <v>6.3546000000000005</v>
      </c>
      <c r="H277" s="4">
        <f>AVERAGE(H266:H276)</f>
        <v>0.73072613269213915</v>
      </c>
      <c r="I277">
        <f>H277/F277</f>
        <v>0.11499168046645565</v>
      </c>
    </row>
    <row r="278" spans="1:9" x14ac:dyDescent="0.3">
      <c r="A278" t="s">
        <v>14</v>
      </c>
      <c r="B278">
        <v>2</v>
      </c>
      <c r="C278">
        <v>4</v>
      </c>
      <c r="D278">
        <v>1</v>
      </c>
      <c r="E278">
        <v>10</v>
      </c>
      <c r="F278" s="3">
        <v>8.1389999999999993</v>
      </c>
      <c r="G278">
        <v>7.4082190663541398</v>
      </c>
      <c r="H278" s="3">
        <f>F278-G278</f>
        <v>0.7307809336458595</v>
      </c>
    </row>
    <row r="279" spans="1:9" x14ac:dyDescent="0.3">
      <c r="A279" t="s">
        <v>14</v>
      </c>
      <c r="B279">
        <v>2</v>
      </c>
      <c r="C279">
        <v>4</v>
      </c>
      <c r="D279">
        <v>2</v>
      </c>
      <c r="E279">
        <v>10</v>
      </c>
      <c r="F279" s="3">
        <v>4.2530000000000001</v>
      </c>
      <c r="G279">
        <v>3.4213815348704402</v>
      </c>
      <c r="H279" s="3">
        <f t="shared" ref="H279:H288" si="22">F279-G279</f>
        <v>0.83161846512955995</v>
      </c>
    </row>
    <row r="280" spans="1:9" x14ac:dyDescent="0.3">
      <c r="A280" t="s">
        <v>14</v>
      </c>
      <c r="B280">
        <v>2</v>
      </c>
      <c r="C280">
        <v>4</v>
      </c>
      <c r="D280">
        <v>3</v>
      </c>
      <c r="E280">
        <v>10</v>
      </c>
      <c r="F280" s="3">
        <v>7.3760000000000003</v>
      </c>
      <c r="G280">
        <v>7.2275001990488299</v>
      </c>
      <c r="H280" s="3">
        <f t="shared" si="22"/>
        <v>0.14849980095117044</v>
      </c>
    </row>
    <row r="281" spans="1:9" x14ac:dyDescent="0.3">
      <c r="A281" t="s">
        <v>14</v>
      </c>
      <c r="B281">
        <v>2</v>
      </c>
      <c r="C281">
        <v>4</v>
      </c>
      <c r="D281">
        <v>4</v>
      </c>
      <c r="E281">
        <v>10</v>
      </c>
      <c r="F281" s="3">
        <v>5.8029999999999999</v>
      </c>
      <c r="G281">
        <v>4.9915273162973399</v>
      </c>
      <c r="H281" s="3">
        <f t="shared" si="22"/>
        <v>0.81147268370266001</v>
      </c>
    </row>
    <row r="282" spans="1:9" x14ac:dyDescent="0.3">
      <c r="A282" t="s">
        <v>14</v>
      </c>
      <c r="B282">
        <v>2</v>
      </c>
      <c r="C282">
        <v>4</v>
      </c>
      <c r="D282">
        <v>5</v>
      </c>
      <c r="E282">
        <v>10</v>
      </c>
      <c r="F282" s="3">
        <v>6.8449999999999998</v>
      </c>
      <c r="G282">
        <v>5.5689378948206496</v>
      </c>
      <c r="H282" s="3">
        <f t="shared" si="22"/>
        <v>1.2760621051793501</v>
      </c>
    </row>
    <row r="283" spans="1:9" x14ac:dyDescent="0.3">
      <c r="A283" t="s">
        <v>14</v>
      </c>
      <c r="B283">
        <v>2</v>
      </c>
      <c r="C283">
        <v>4</v>
      </c>
      <c r="D283">
        <v>6</v>
      </c>
      <c r="E283">
        <v>10</v>
      </c>
      <c r="F283" s="3">
        <v>6.82</v>
      </c>
      <c r="G283" s="3">
        <v>6.72</v>
      </c>
      <c r="H283" s="3">
        <f t="shared" si="22"/>
        <v>0.10000000000000053</v>
      </c>
    </row>
    <row r="284" spans="1:9" x14ac:dyDescent="0.3">
      <c r="A284" t="s">
        <v>14</v>
      </c>
      <c r="B284">
        <v>2</v>
      </c>
      <c r="C284">
        <v>4</v>
      </c>
      <c r="D284">
        <v>7</v>
      </c>
      <c r="E284">
        <v>10</v>
      </c>
      <c r="F284" s="3">
        <v>7.2640000000000002</v>
      </c>
      <c r="G284">
        <f>'[1]CFS 2nd R4 1.17.19'!B139-'[1]CFS 2nd R4 1.17.19'!B131</f>
        <v>4.9681075213273509</v>
      </c>
      <c r="H284" s="3">
        <f t="shared" si="22"/>
        <v>2.2958924786726493</v>
      </c>
    </row>
    <row r="285" spans="1:9" x14ac:dyDescent="0.3">
      <c r="A285" t="s">
        <v>14</v>
      </c>
      <c r="B285">
        <v>2</v>
      </c>
      <c r="C285">
        <v>4</v>
      </c>
      <c r="D285">
        <v>8</v>
      </c>
      <c r="E285">
        <v>10</v>
      </c>
      <c r="F285" s="3">
        <v>4.1059999999999999</v>
      </c>
      <c r="G285">
        <v>3.63244709670278</v>
      </c>
      <c r="H285" s="3">
        <f t="shared" si="22"/>
        <v>0.47355290329721988</v>
      </c>
    </row>
    <row r="286" spans="1:9" x14ac:dyDescent="0.3">
      <c r="A286" t="s">
        <v>14</v>
      </c>
      <c r="B286">
        <v>2</v>
      </c>
      <c r="C286">
        <v>4</v>
      </c>
      <c r="D286">
        <v>9</v>
      </c>
      <c r="E286">
        <v>10</v>
      </c>
      <c r="F286" s="3">
        <v>5.65</v>
      </c>
      <c r="G286">
        <v>4.1694866870311396</v>
      </c>
      <c r="H286" s="3">
        <f t="shared" si="22"/>
        <v>1.4805133129688608</v>
      </c>
    </row>
    <row r="287" spans="1:9" x14ac:dyDescent="0.3">
      <c r="A287" t="s">
        <v>14</v>
      </c>
      <c r="B287">
        <v>2</v>
      </c>
      <c r="C287">
        <v>4</v>
      </c>
      <c r="D287">
        <v>10</v>
      </c>
      <c r="E287">
        <v>10</v>
      </c>
      <c r="F287" s="3">
        <v>7.25</v>
      </c>
      <c r="G287">
        <v>6.7305733189111896</v>
      </c>
      <c r="H287" s="3">
        <f t="shared" si="22"/>
        <v>0.5194266810888104</v>
      </c>
    </row>
    <row r="288" spans="1:9" x14ac:dyDescent="0.3">
      <c r="A288" t="s">
        <v>14</v>
      </c>
      <c r="B288">
        <v>2</v>
      </c>
      <c r="C288">
        <v>4</v>
      </c>
      <c r="D288">
        <v>11</v>
      </c>
      <c r="E288">
        <v>10</v>
      </c>
      <c r="F288" s="3">
        <v>5.2910000000000004</v>
      </c>
      <c r="G288">
        <v>4.8412126249395504</v>
      </c>
      <c r="H288" s="3">
        <f t="shared" si="22"/>
        <v>0.44978737506044997</v>
      </c>
    </row>
    <row r="289" spans="1:9" x14ac:dyDescent="0.3">
      <c r="F289" s="4">
        <v>6.2542727272727285</v>
      </c>
      <c r="H289" s="4">
        <f>AVERAGE(H278:H288)</f>
        <v>0.8288733399724173</v>
      </c>
      <c r="I289">
        <f>H289/F289</f>
        <v>0.13252913266125832</v>
      </c>
    </row>
    <row r="290" spans="1:9" x14ac:dyDescent="0.3">
      <c r="A290" t="s">
        <v>14</v>
      </c>
      <c r="B290">
        <v>3</v>
      </c>
      <c r="C290">
        <v>1</v>
      </c>
      <c r="D290">
        <v>1</v>
      </c>
      <c r="E290">
        <v>0</v>
      </c>
      <c r="F290">
        <v>15.683999999999999</v>
      </c>
      <c r="G290">
        <v>8.6520012510840107</v>
      </c>
      <c r="H290" s="3">
        <f>F290-G290</f>
        <v>7.0319987489159885</v>
      </c>
    </row>
    <row r="291" spans="1:9" x14ac:dyDescent="0.3">
      <c r="A291" t="s">
        <v>14</v>
      </c>
      <c r="B291">
        <v>3</v>
      </c>
      <c r="C291">
        <v>1</v>
      </c>
      <c r="D291">
        <v>2</v>
      </c>
      <c r="E291">
        <v>0</v>
      </c>
      <c r="F291">
        <v>21.798999999999999</v>
      </c>
      <c r="G291">
        <v>6.5020351813358896</v>
      </c>
      <c r="H291" s="3">
        <f t="shared" ref="H291:H300" si="23">F291-G291</f>
        <v>15.29696481866411</v>
      </c>
    </row>
    <row r="292" spans="1:9" x14ac:dyDescent="0.3">
      <c r="A292" t="s">
        <v>14</v>
      </c>
      <c r="B292">
        <v>3</v>
      </c>
      <c r="C292">
        <v>1</v>
      </c>
      <c r="D292">
        <v>3</v>
      </c>
      <c r="E292">
        <v>0</v>
      </c>
      <c r="F292">
        <v>18.858000000000001</v>
      </c>
      <c r="H292" s="3">
        <f t="shared" si="23"/>
        <v>18.858000000000001</v>
      </c>
    </row>
    <row r="293" spans="1:9" x14ac:dyDescent="0.3">
      <c r="A293" t="s">
        <v>14</v>
      </c>
      <c r="B293">
        <v>3</v>
      </c>
      <c r="C293">
        <v>1</v>
      </c>
      <c r="D293">
        <v>4</v>
      </c>
      <c r="E293">
        <v>0</v>
      </c>
      <c r="F293">
        <v>16.815999999999999</v>
      </c>
      <c r="H293" s="3">
        <f t="shared" si="23"/>
        <v>16.815999999999999</v>
      </c>
    </row>
    <row r="294" spans="1:9" x14ac:dyDescent="0.3">
      <c r="A294" t="s">
        <v>14</v>
      </c>
      <c r="B294">
        <v>3</v>
      </c>
      <c r="C294">
        <v>1</v>
      </c>
      <c r="D294">
        <v>5</v>
      </c>
      <c r="E294">
        <v>0</v>
      </c>
      <c r="F294">
        <v>22.5540461582302</v>
      </c>
      <c r="H294" s="3">
        <f t="shared" si="23"/>
        <v>22.5540461582302</v>
      </c>
    </row>
    <row r="295" spans="1:9" x14ac:dyDescent="0.3">
      <c r="A295" t="s">
        <v>14</v>
      </c>
      <c r="B295">
        <v>3</v>
      </c>
      <c r="C295">
        <v>1</v>
      </c>
      <c r="D295">
        <v>6</v>
      </c>
      <c r="E295">
        <v>0</v>
      </c>
      <c r="F295">
        <v>16.624071268628398</v>
      </c>
      <c r="G295">
        <v>9.9290000000000003</v>
      </c>
      <c r="H295" s="3">
        <f t="shared" si="23"/>
        <v>6.6950712686283982</v>
      </c>
    </row>
    <row r="296" spans="1:9" x14ac:dyDescent="0.3">
      <c r="A296" t="s">
        <v>14</v>
      </c>
      <c r="B296">
        <v>3</v>
      </c>
      <c r="C296">
        <v>1</v>
      </c>
      <c r="D296">
        <v>7</v>
      </c>
      <c r="E296">
        <v>0</v>
      </c>
      <c r="F296">
        <v>21.685415753017001</v>
      </c>
      <c r="G296">
        <v>10.306439617797</v>
      </c>
      <c r="H296" s="3">
        <f t="shared" si="23"/>
        <v>11.37897613522</v>
      </c>
    </row>
    <row r="297" spans="1:9" x14ac:dyDescent="0.3">
      <c r="A297" t="s">
        <v>14</v>
      </c>
      <c r="B297">
        <v>3</v>
      </c>
      <c r="C297">
        <v>1</v>
      </c>
      <c r="D297">
        <v>8</v>
      </c>
      <c r="E297">
        <v>0</v>
      </c>
      <c r="F297">
        <v>20.353174620018098</v>
      </c>
      <c r="H297" s="3">
        <f t="shared" si="23"/>
        <v>20.353174620018098</v>
      </c>
    </row>
    <row r="298" spans="1:9" x14ac:dyDescent="0.3">
      <c r="A298" t="s">
        <v>14</v>
      </c>
      <c r="B298">
        <v>3</v>
      </c>
      <c r="C298">
        <v>1</v>
      </c>
      <c r="D298">
        <v>9</v>
      </c>
      <c r="E298">
        <v>0</v>
      </c>
      <c r="F298">
        <v>16.326160274484501</v>
      </c>
      <c r="G298">
        <v>4.984</v>
      </c>
      <c r="H298" s="3">
        <f t="shared" si="23"/>
        <v>11.342160274484501</v>
      </c>
    </row>
    <row r="299" spans="1:9" x14ac:dyDescent="0.3">
      <c r="A299" t="s">
        <v>14</v>
      </c>
      <c r="B299">
        <v>3</v>
      </c>
      <c r="C299">
        <v>1</v>
      </c>
      <c r="D299">
        <v>10</v>
      </c>
      <c r="E299">
        <v>0</v>
      </c>
      <c r="F299">
        <v>17.310344131813899</v>
      </c>
      <c r="H299" s="3">
        <f t="shared" si="23"/>
        <v>17.310344131813899</v>
      </c>
    </row>
    <row r="300" spans="1:9" x14ac:dyDescent="0.3">
      <c r="A300" t="s">
        <v>14</v>
      </c>
      <c r="B300">
        <v>3</v>
      </c>
      <c r="C300">
        <v>1</v>
      </c>
      <c r="D300">
        <v>11</v>
      </c>
      <c r="E300">
        <v>0</v>
      </c>
      <c r="F300">
        <v>16.326160274484501</v>
      </c>
      <c r="H300" s="3">
        <f t="shared" si="23"/>
        <v>16.326160274484501</v>
      </c>
    </row>
    <row r="301" spans="1:9" x14ac:dyDescent="0.3">
      <c r="F301" s="1">
        <v>18.57603386187969</v>
      </c>
      <c r="H301" s="4">
        <f>AVERAGE(H290:H300)</f>
        <v>14.905717857314517</v>
      </c>
      <c r="I301">
        <f>H301/F301</f>
        <v>0.80241659592917125</v>
      </c>
    </row>
    <row r="302" spans="1:9" x14ac:dyDescent="0.3">
      <c r="A302" t="s">
        <v>14</v>
      </c>
      <c r="B302">
        <v>3</v>
      </c>
      <c r="C302">
        <v>1</v>
      </c>
      <c r="D302">
        <v>1</v>
      </c>
      <c r="E302">
        <v>1E-3</v>
      </c>
      <c r="F302">
        <v>16.750598260165301</v>
      </c>
      <c r="G302">
        <v>16</v>
      </c>
      <c r="H302" s="3">
        <f>F302-G302</f>
        <v>0.75059826016530096</v>
      </c>
    </row>
    <row r="303" spans="1:9" x14ac:dyDescent="0.3">
      <c r="A303" t="s">
        <v>14</v>
      </c>
      <c r="B303">
        <v>3</v>
      </c>
      <c r="C303">
        <v>1</v>
      </c>
      <c r="D303">
        <v>2</v>
      </c>
      <c r="E303">
        <v>1E-3</v>
      </c>
      <c r="F303">
        <v>13.7654318918622</v>
      </c>
      <c r="G303">
        <v>4.585</v>
      </c>
      <c r="H303" s="3">
        <f t="shared" ref="H303:H312" si="24">F303-G303</f>
        <v>9.1804318918621988</v>
      </c>
    </row>
    <row r="304" spans="1:9" x14ac:dyDescent="0.3">
      <c r="A304" t="s">
        <v>14</v>
      </c>
      <c r="B304">
        <v>3</v>
      </c>
      <c r="C304">
        <v>1</v>
      </c>
      <c r="D304">
        <v>3</v>
      </c>
      <c r="E304">
        <v>1E-3</v>
      </c>
      <c r="F304">
        <v>16.750598260165301</v>
      </c>
      <c r="G304">
        <v>13.411</v>
      </c>
      <c r="H304" s="3">
        <f t="shared" si="24"/>
        <v>3.3395982601653014</v>
      </c>
    </row>
    <row r="305" spans="1:9" x14ac:dyDescent="0.3">
      <c r="A305" t="s">
        <v>14</v>
      </c>
      <c r="B305">
        <v>3</v>
      </c>
      <c r="C305">
        <v>1</v>
      </c>
      <c r="D305">
        <v>4</v>
      </c>
      <c r="E305">
        <v>1E-3</v>
      </c>
      <c r="F305">
        <v>12.1779604573633</v>
      </c>
      <c r="H305" s="3">
        <f t="shared" si="24"/>
        <v>12.1779604573633</v>
      </c>
    </row>
    <row r="306" spans="1:9" x14ac:dyDescent="0.3">
      <c r="A306" t="s">
        <v>14</v>
      </c>
      <c r="B306">
        <v>3</v>
      </c>
      <c r="C306">
        <v>1</v>
      </c>
      <c r="D306">
        <v>5</v>
      </c>
      <c r="E306">
        <v>1E-3</v>
      </c>
      <c r="F306">
        <v>18.382888620416001</v>
      </c>
      <c r="G306">
        <v>13.951000000000001</v>
      </c>
      <c r="H306" s="3">
        <f t="shared" si="24"/>
        <v>4.4318886204160002</v>
      </c>
    </row>
    <row r="307" spans="1:9" x14ac:dyDescent="0.3">
      <c r="A307" t="s">
        <v>14</v>
      </c>
      <c r="B307">
        <v>3</v>
      </c>
      <c r="C307">
        <v>1</v>
      </c>
      <c r="D307">
        <v>6</v>
      </c>
      <c r="E307">
        <v>1E-3</v>
      </c>
      <c r="F307">
        <v>13.5647719254466</v>
      </c>
      <c r="G307">
        <v>12.5</v>
      </c>
      <c r="H307" s="3">
        <f t="shared" si="24"/>
        <v>1.0647719254465997</v>
      </c>
    </row>
    <row r="308" spans="1:9" x14ac:dyDescent="0.3">
      <c r="A308" t="s">
        <v>14</v>
      </c>
      <c r="B308">
        <v>3</v>
      </c>
      <c r="C308">
        <v>1</v>
      </c>
      <c r="D308">
        <v>7</v>
      </c>
      <c r="E308">
        <v>1E-3</v>
      </c>
      <c r="F308">
        <v>21.196189581452501</v>
      </c>
      <c r="G308">
        <v>16.62</v>
      </c>
      <c r="H308" s="3">
        <f t="shared" si="24"/>
        <v>4.5761895814524998</v>
      </c>
    </row>
    <row r="309" spans="1:9" x14ac:dyDescent="0.3">
      <c r="A309" t="s">
        <v>14</v>
      </c>
      <c r="B309">
        <v>3</v>
      </c>
      <c r="C309">
        <v>1</v>
      </c>
      <c r="D309">
        <v>8</v>
      </c>
      <c r="E309">
        <v>1E-3</v>
      </c>
      <c r="F309">
        <v>15.047444750109699</v>
      </c>
      <c r="H309" s="3">
        <f t="shared" si="24"/>
        <v>15.047444750109699</v>
      </c>
    </row>
    <row r="310" spans="1:9" x14ac:dyDescent="0.3">
      <c r="A310" t="s">
        <v>14</v>
      </c>
      <c r="B310">
        <v>3</v>
      </c>
      <c r="C310">
        <v>1</v>
      </c>
      <c r="D310">
        <v>9</v>
      </c>
      <c r="E310">
        <v>1E-3</v>
      </c>
      <c r="F310">
        <v>25.1424060558066</v>
      </c>
      <c r="H310" s="3">
        <f t="shared" si="24"/>
        <v>25.1424060558066</v>
      </c>
    </row>
    <row r="311" spans="1:9" x14ac:dyDescent="0.3">
      <c r="A311" t="s">
        <v>14</v>
      </c>
      <c r="B311">
        <v>3</v>
      </c>
      <c r="C311">
        <v>1</v>
      </c>
      <c r="D311">
        <v>10</v>
      </c>
      <c r="E311">
        <v>1E-3</v>
      </c>
      <c r="F311">
        <v>19.498570705207602</v>
      </c>
      <c r="H311" s="3">
        <f t="shared" si="24"/>
        <v>19.498570705207602</v>
      </c>
    </row>
    <row r="312" spans="1:9" x14ac:dyDescent="0.3">
      <c r="A312" t="s">
        <v>14</v>
      </c>
      <c r="B312">
        <v>3</v>
      </c>
      <c r="C312">
        <v>1</v>
      </c>
      <c r="D312">
        <v>11</v>
      </c>
      <c r="E312">
        <v>1E-3</v>
      </c>
      <c r="F312">
        <v>25.1424060558066</v>
      </c>
      <c r="H312" s="3">
        <f t="shared" si="24"/>
        <v>25.1424060558066</v>
      </c>
    </row>
    <row r="313" spans="1:9" x14ac:dyDescent="0.3">
      <c r="F313" s="1">
        <v>17.9472060512547</v>
      </c>
      <c r="H313" s="4">
        <f>AVERAGE(H302:H312)</f>
        <v>10.94111514216379</v>
      </c>
      <c r="I313">
        <f>H313/F313</f>
        <v>0.60962776662381335</v>
      </c>
    </row>
    <row r="314" spans="1:9" x14ac:dyDescent="0.3">
      <c r="A314" t="s">
        <v>14</v>
      </c>
      <c r="B314">
        <v>3</v>
      </c>
      <c r="C314">
        <v>1</v>
      </c>
      <c r="D314">
        <v>1</v>
      </c>
      <c r="E314">
        <v>0.01</v>
      </c>
      <c r="F314">
        <v>14.3450097015988</v>
      </c>
      <c r="G314">
        <v>5.8777887404878699</v>
      </c>
      <c r="H314" s="3">
        <f>F314-G314</f>
        <v>8.4672209611109288</v>
      </c>
    </row>
    <row r="315" spans="1:9" x14ac:dyDescent="0.3">
      <c r="A315" t="s">
        <v>14</v>
      </c>
      <c r="B315">
        <v>3</v>
      </c>
      <c r="C315">
        <v>1</v>
      </c>
      <c r="D315">
        <v>2</v>
      </c>
      <c r="E315">
        <v>0.01</v>
      </c>
      <c r="F315">
        <v>14.047613514658799</v>
      </c>
      <c r="G315">
        <v>7.4089999999999998</v>
      </c>
      <c r="H315" s="3">
        <f t="shared" ref="H315:H324" si="25">F315-G315</f>
        <v>6.6386135146587995</v>
      </c>
    </row>
    <row r="316" spans="1:9" x14ac:dyDescent="0.3">
      <c r="A316" t="s">
        <v>14</v>
      </c>
      <c r="B316">
        <v>3</v>
      </c>
      <c r="C316">
        <v>1</v>
      </c>
      <c r="D316">
        <v>3</v>
      </c>
      <c r="E316">
        <v>0.01</v>
      </c>
      <c r="F316">
        <v>21.190827137681101</v>
      </c>
      <c r="H316" s="3">
        <f t="shared" si="25"/>
        <v>21.190827137681101</v>
      </c>
    </row>
    <row r="317" spans="1:9" x14ac:dyDescent="0.3">
      <c r="A317" t="s">
        <v>14</v>
      </c>
      <c r="B317">
        <v>3</v>
      </c>
      <c r="C317">
        <v>1</v>
      </c>
      <c r="D317">
        <v>4</v>
      </c>
      <c r="E317">
        <v>0.01</v>
      </c>
      <c r="F317">
        <v>19.093414828831602</v>
      </c>
      <c r="H317" s="3">
        <f t="shared" si="25"/>
        <v>19.093414828831602</v>
      </c>
    </row>
    <row r="318" spans="1:9" x14ac:dyDescent="0.3">
      <c r="A318" t="s">
        <v>14</v>
      </c>
      <c r="B318">
        <v>3</v>
      </c>
      <c r="C318">
        <v>1</v>
      </c>
      <c r="D318">
        <v>5</v>
      </c>
      <c r="E318">
        <v>0.01</v>
      </c>
      <c r="F318">
        <v>20.425189869625601</v>
      </c>
      <c r="G318">
        <v>18.260000000000002</v>
      </c>
      <c r="H318" s="3">
        <f t="shared" si="25"/>
        <v>2.1651898696255998</v>
      </c>
    </row>
    <row r="319" spans="1:9" x14ac:dyDescent="0.3">
      <c r="A319" t="s">
        <v>14</v>
      </c>
      <c r="B319">
        <v>3</v>
      </c>
      <c r="C319">
        <v>1</v>
      </c>
      <c r="D319">
        <v>6</v>
      </c>
      <c r="E319">
        <v>0.01</v>
      </c>
      <c r="F319">
        <v>20.067880255085299</v>
      </c>
      <c r="G319">
        <v>15.403</v>
      </c>
      <c r="H319" s="3">
        <f t="shared" si="25"/>
        <v>4.6648802550852988</v>
      </c>
    </row>
    <row r="320" spans="1:9" x14ac:dyDescent="0.3">
      <c r="A320" t="s">
        <v>14</v>
      </c>
      <c r="B320">
        <v>3</v>
      </c>
      <c r="C320">
        <v>1</v>
      </c>
      <c r="D320">
        <v>7</v>
      </c>
      <c r="E320">
        <v>0.01</v>
      </c>
      <c r="F320">
        <v>19.784477889722101</v>
      </c>
      <c r="G320">
        <v>11.026</v>
      </c>
      <c r="H320" s="3">
        <f t="shared" si="25"/>
        <v>8.7584778897221014</v>
      </c>
    </row>
    <row r="321" spans="1:9" x14ac:dyDescent="0.3">
      <c r="A321" t="s">
        <v>14</v>
      </c>
      <c r="B321">
        <v>3</v>
      </c>
      <c r="C321">
        <v>1</v>
      </c>
      <c r="D321">
        <v>8</v>
      </c>
      <c r="E321">
        <v>0.01</v>
      </c>
      <c r="F321">
        <v>21.203515322626501</v>
      </c>
      <c r="H321" s="3">
        <f t="shared" si="25"/>
        <v>21.203515322626501</v>
      </c>
    </row>
    <row r="322" spans="1:9" x14ac:dyDescent="0.3">
      <c r="A322" t="s">
        <v>14</v>
      </c>
      <c r="B322">
        <v>3</v>
      </c>
      <c r="C322">
        <v>1</v>
      </c>
      <c r="D322">
        <v>9</v>
      </c>
      <c r="E322">
        <v>0.01</v>
      </c>
      <c r="F322">
        <v>18.53</v>
      </c>
      <c r="H322" s="3">
        <f t="shared" si="25"/>
        <v>18.53</v>
      </c>
    </row>
    <row r="323" spans="1:9" x14ac:dyDescent="0.3">
      <c r="A323" t="s">
        <v>14</v>
      </c>
      <c r="B323">
        <v>3</v>
      </c>
      <c r="C323">
        <v>1</v>
      </c>
      <c r="D323">
        <v>10</v>
      </c>
      <c r="E323">
        <v>0.01</v>
      </c>
      <c r="F323">
        <v>21.111999999999998</v>
      </c>
      <c r="H323" s="3">
        <f t="shared" si="25"/>
        <v>21.111999999999998</v>
      </c>
    </row>
    <row r="324" spans="1:9" x14ac:dyDescent="0.3">
      <c r="A324" t="s">
        <v>14</v>
      </c>
      <c r="B324">
        <v>3</v>
      </c>
      <c r="C324">
        <v>1</v>
      </c>
      <c r="D324">
        <v>11</v>
      </c>
      <c r="E324">
        <v>0.01</v>
      </c>
      <c r="F324">
        <v>17.933</v>
      </c>
      <c r="H324" s="3">
        <f t="shared" si="25"/>
        <v>17.933</v>
      </c>
    </row>
    <row r="325" spans="1:9" x14ac:dyDescent="0.3">
      <c r="F325" s="1">
        <v>18.884811683620889</v>
      </c>
      <c r="H325" s="4">
        <f>AVERAGE(H314:H324)</f>
        <v>13.61428543448563</v>
      </c>
      <c r="I325">
        <f>H325/F325</f>
        <v>0.72091189801450473</v>
      </c>
    </row>
    <row r="326" spans="1:9" x14ac:dyDescent="0.3">
      <c r="A326" t="s">
        <v>14</v>
      </c>
      <c r="B326">
        <v>3</v>
      </c>
      <c r="C326">
        <v>1</v>
      </c>
      <c r="D326">
        <v>1</v>
      </c>
      <c r="E326">
        <v>0.1</v>
      </c>
      <c r="F326">
        <v>21.389161354930099</v>
      </c>
      <c r="G326">
        <v>17.536318017279626</v>
      </c>
      <c r="H326" s="3">
        <f>F326-G326</f>
        <v>3.8528433376504729</v>
      </c>
    </row>
    <row r="327" spans="1:9" x14ac:dyDescent="0.3">
      <c r="A327" t="s">
        <v>14</v>
      </c>
      <c r="B327">
        <v>3</v>
      </c>
      <c r="C327">
        <v>1</v>
      </c>
      <c r="D327">
        <v>2</v>
      </c>
      <c r="E327">
        <v>0.1</v>
      </c>
      <c r="F327">
        <v>18.151586071930101</v>
      </c>
      <c r="H327" s="3">
        <f t="shared" ref="H327:H336" si="26">F327-G327</f>
        <v>18.151586071930101</v>
      </c>
    </row>
    <row r="328" spans="1:9" x14ac:dyDescent="0.3">
      <c r="A328" t="s">
        <v>14</v>
      </c>
      <c r="B328">
        <v>3</v>
      </c>
      <c r="C328">
        <v>1</v>
      </c>
      <c r="D328">
        <v>3</v>
      </c>
      <c r="E328">
        <v>0.1</v>
      </c>
      <c r="F328">
        <v>21.389161354930099</v>
      </c>
      <c r="G328">
        <v>9.9760000000000009</v>
      </c>
      <c r="H328" s="3">
        <f t="shared" si="26"/>
        <v>11.413161354930098</v>
      </c>
    </row>
    <row r="329" spans="1:9" x14ac:dyDescent="0.3">
      <c r="A329" t="s">
        <v>14</v>
      </c>
      <c r="B329">
        <v>3</v>
      </c>
      <c r="C329">
        <v>1</v>
      </c>
      <c r="D329">
        <v>4</v>
      </c>
      <c r="E329">
        <v>0.1</v>
      </c>
      <c r="F329">
        <v>16.529358608198699</v>
      </c>
      <c r="G329">
        <v>5.9390000000000001</v>
      </c>
      <c r="H329" s="3">
        <f t="shared" si="26"/>
        <v>10.590358608198699</v>
      </c>
    </row>
    <row r="330" spans="1:9" x14ac:dyDescent="0.3">
      <c r="A330" t="s">
        <v>14</v>
      </c>
      <c r="B330">
        <v>3</v>
      </c>
      <c r="C330">
        <v>1</v>
      </c>
      <c r="D330">
        <v>5</v>
      </c>
      <c r="E330">
        <v>0.1</v>
      </c>
      <c r="F330">
        <v>17.706443488257101</v>
      </c>
      <c r="H330" s="3">
        <f t="shared" si="26"/>
        <v>17.706443488257101</v>
      </c>
    </row>
    <row r="331" spans="1:9" x14ac:dyDescent="0.3">
      <c r="A331" t="s">
        <v>14</v>
      </c>
      <c r="B331">
        <v>3</v>
      </c>
      <c r="C331">
        <v>1</v>
      </c>
      <c r="D331">
        <v>6</v>
      </c>
      <c r="E331">
        <v>0.1</v>
      </c>
      <c r="F331">
        <v>18.007498110127202</v>
      </c>
      <c r="G331">
        <v>15.377000000000001</v>
      </c>
      <c r="H331" s="3">
        <f t="shared" si="26"/>
        <v>2.6304981101272009</v>
      </c>
    </row>
    <row r="332" spans="1:9" x14ac:dyDescent="0.3">
      <c r="A332" t="s">
        <v>14</v>
      </c>
      <c r="B332">
        <v>3</v>
      </c>
      <c r="C332">
        <v>1</v>
      </c>
      <c r="D332">
        <v>7</v>
      </c>
      <c r="E332">
        <v>0.1</v>
      </c>
      <c r="F332">
        <v>17.484766260785999</v>
      </c>
      <c r="G332">
        <v>14.680295123379766</v>
      </c>
      <c r="H332" s="3">
        <f t="shared" si="26"/>
        <v>2.8044711374062334</v>
      </c>
    </row>
    <row r="333" spans="1:9" x14ac:dyDescent="0.3">
      <c r="A333" t="s">
        <v>14</v>
      </c>
      <c r="B333">
        <v>3</v>
      </c>
      <c r="C333">
        <v>1</v>
      </c>
      <c r="D333">
        <v>8</v>
      </c>
      <c r="E333">
        <v>0.1</v>
      </c>
      <c r="F333">
        <v>18.2625954802355</v>
      </c>
      <c r="H333" s="3">
        <f t="shared" si="26"/>
        <v>18.2625954802355</v>
      </c>
    </row>
    <row r="334" spans="1:9" x14ac:dyDescent="0.3">
      <c r="A334" t="s">
        <v>14</v>
      </c>
      <c r="B334">
        <v>3</v>
      </c>
      <c r="C334">
        <v>1</v>
      </c>
      <c r="D334">
        <v>9</v>
      </c>
      <c r="E334">
        <v>0.1</v>
      </c>
      <c r="F334">
        <v>19.065410582234801</v>
      </c>
      <c r="H334" s="3">
        <f t="shared" si="26"/>
        <v>19.065410582234801</v>
      </c>
    </row>
    <row r="335" spans="1:9" x14ac:dyDescent="0.3">
      <c r="A335" t="s">
        <v>14</v>
      </c>
      <c r="B335">
        <v>3</v>
      </c>
      <c r="C335">
        <v>1</v>
      </c>
      <c r="D335">
        <v>10</v>
      </c>
      <c r="E335">
        <v>0.1</v>
      </c>
      <c r="F335">
        <v>19.1898714957176</v>
      </c>
      <c r="G335">
        <v>5.5030000000000001</v>
      </c>
      <c r="H335" s="3">
        <f t="shared" si="26"/>
        <v>13.6868714957176</v>
      </c>
    </row>
    <row r="336" spans="1:9" x14ac:dyDescent="0.3">
      <c r="A336" t="s">
        <v>14</v>
      </c>
      <c r="B336">
        <v>3</v>
      </c>
      <c r="C336">
        <v>1</v>
      </c>
      <c r="D336">
        <v>11</v>
      </c>
      <c r="E336">
        <v>0.1</v>
      </c>
      <c r="F336">
        <v>18.368570611704001</v>
      </c>
      <c r="G336">
        <v>11.021000000000001</v>
      </c>
      <c r="H336" s="3">
        <f t="shared" si="26"/>
        <v>7.3475706117040005</v>
      </c>
    </row>
    <row r="337" spans="1:9" x14ac:dyDescent="0.3">
      <c r="F337" s="1">
        <v>18.685856674459199</v>
      </c>
      <c r="H337" s="4">
        <f>AVERAGE(H326:H336)</f>
        <v>11.410164570762893</v>
      </c>
      <c r="I337">
        <f>H337/F337</f>
        <v>0.61063106549237844</v>
      </c>
    </row>
    <row r="338" spans="1:9" x14ac:dyDescent="0.3">
      <c r="A338" t="s">
        <v>14</v>
      </c>
      <c r="B338">
        <v>3</v>
      </c>
      <c r="C338">
        <v>1</v>
      </c>
      <c r="D338">
        <v>1</v>
      </c>
      <c r="E338">
        <v>1</v>
      </c>
      <c r="F338">
        <v>15.1165168295434</v>
      </c>
      <c r="G338">
        <v>11.932242868716738</v>
      </c>
      <c r="H338" s="3">
        <f>F338-G338</f>
        <v>3.1842739608266619</v>
      </c>
    </row>
    <row r="339" spans="1:9" x14ac:dyDescent="0.3">
      <c r="A339" t="s">
        <v>14</v>
      </c>
      <c r="B339">
        <v>3</v>
      </c>
      <c r="C339">
        <v>1</v>
      </c>
      <c r="D339">
        <v>2</v>
      </c>
      <c r="E339">
        <v>1</v>
      </c>
      <c r="F339">
        <v>19.3184295681449</v>
      </c>
      <c r="G339">
        <v>8.7119999999999997</v>
      </c>
      <c r="H339" s="3">
        <f t="shared" ref="H339:H348" si="27">F339-G339</f>
        <v>10.6064295681449</v>
      </c>
    </row>
    <row r="340" spans="1:9" x14ac:dyDescent="0.3">
      <c r="A340" t="s">
        <v>14</v>
      </c>
      <c r="B340">
        <v>3</v>
      </c>
      <c r="C340">
        <v>1</v>
      </c>
      <c r="D340">
        <v>3</v>
      </c>
      <c r="E340">
        <v>1</v>
      </c>
      <c r="F340" t="s">
        <v>8</v>
      </c>
      <c r="G340" t="s">
        <v>8</v>
      </c>
      <c r="H340" s="3" t="s">
        <v>8</v>
      </c>
    </row>
    <row r="341" spans="1:9" x14ac:dyDescent="0.3">
      <c r="A341" t="s">
        <v>14</v>
      </c>
      <c r="B341">
        <v>3</v>
      </c>
      <c r="C341">
        <v>1</v>
      </c>
      <c r="D341">
        <v>4</v>
      </c>
      <c r="E341">
        <v>1</v>
      </c>
      <c r="F341">
        <v>18.025939146352801</v>
      </c>
      <c r="G341">
        <v>16.655865457263499</v>
      </c>
      <c r="H341" s="3">
        <f t="shared" si="27"/>
        <v>1.3700736890893026</v>
      </c>
    </row>
    <row r="342" spans="1:9" x14ac:dyDescent="0.3">
      <c r="A342" t="s">
        <v>14</v>
      </c>
      <c r="B342">
        <v>3</v>
      </c>
      <c r="C342">
        <v>1</v>
      </c>
      <c r="D342">
        <v>5</v>
      </c>
      <c r="E342">
        <v>1</v>
      </c>
      <c r="F342">
        <v>19.129000000000001</v>
      </c>
      <c r="H342" s="3">
        <f t="shared" si="27"/>
        <v>19.129000000000001</v>
      </c>
    </row>
    <row r="343" spans="1:9" x14ac:dyDescent="0.3">
      <c r="A343" t="s">
        <v>14</v>
      </c>
      <c r="B343">
        <v>3</v>
      </c>
      <c r="C343">
        <v>1</v>
      </c>
      <c r="D343">
        <v>6</v>
      </c>
      <c r="E343">
        <v>1</v>
      </c>
      <c r="F343">
        <v>18.925000000000001</v>
      </c>
      <c r="H343" s="3">
        <f t="shared" si="27"/>
        <v>18.925000000000001</v>
      </c>
    </row>
    <row r="344" spans="1:9" x14ac:dyDescent="0.3">
      <c r="A344" t="s">
        <v>14</v>
      </c>
      <c r="B344">
        <v>3</v>
      </c>
      <c r="C344">
        <v>1</v>
      </c>
      <c r="D344">
        <v>7</v>
      </c>
      <c r="E344">
        <v>1</v>
      </c>
      <c r="F344">
        <v>20.805</v>
      </c>
      <c r="H344" s="3">
        <f t="shared" si="27"/>
        <v>20.805</v>
      </c>
    </row>
    <row r="345" spans="1:9" x14ac:dyDescent="0.3">
      <c r="A345" t="s">
        <v>14</v>
      </c>
      <c r="B345">
        <v>3</v>
      </c>
      <c r="C345">
        <v>1</v>
      </c>
      <c r="D345">
        <v>8</v>
      </c>
      <c r="E345">
        <v>1</v>
      </c>
      <c r="F345">
        <v>20.245000000000001</v>
      </c>
      <c r="H345" s="3">
        <f t="shared" si="27"/>
        <v>20.245000000000001</v>
      </c>
    </row>
    <row r="346" spans="1:9" x14ac:dyDescent="0.3">
      <c r="A346" t="s">
        <v>14</v>
      </c>
      <c r="B346">
        <v>3</v>
      </c>
      <c r="C346">
        <v>1</v>
      </c>
      <c r="D346">
        <v>9</v>
      </c>
      <c r="E346">
        <v>1</v>
      </c>
      <c r="F346">
        <v>18.96</v>
      </c>
      <c r="H346" s="3">
        <f t="shared" si="27"/>
        <v>18.96</v>
      </c>
    </row>
    <row r="347" spans="1:9" x14ac:dyDescent="0.3">
      <c r="A347" t="s">
        <v>14</v>
      </c>
      <c r="B347">
        <v>3</v>
      </c>
      <c r="C347">
        <v>1</v>
      </c>
      <c r="D347">
        <v>10</v>
      </c>
      <c r="E347">
        <v>1</v>
      </c>
      <c r="F347">
        <v>21.751000000000001</v>
      </c>
      <c r="H347" s="3">
        <f t="shared" si="27"/>
        <v>21.751000000000001</v>
      </c>
    </row>
    <row r="348" spans="1:9" x14ac:dyDescent="0.3">
      <c r="A348" t="s">
        <v>14</v>
      </c>
      <c r="B348">
        <v>3</v>
      </c>
      <c r="C348">
        <v>1</v>
      </c>
      <c r="D348">
        <v>11</v>
      </c>
      <c r="E348">
        <v>1</v>
      </c>
      <c r="F348">
        <v>18.785</v>
      </c>
      <c r="H348" s="3">
        <f t="shared" si="27"/>
        <v>18.785</v>
      </c>
    </row>
    <row r="349" spans="1:9" x14ac:dyDescent="0.3">
      <c r="F349" s="1">
        <f>AVERAGE(F338:F348)</f>
        <v>19.106088554404113</v>
      </c>
      <c r="H349" s="4">
        <f>AVERAGE(H338:H348)</f>
        <v>15.376077721806087</v>
      </c>
      <c r="I349">
        <f>H349/F349</f>
        <v>0.80477370750287724</v>
      </c>
    </row>
    <row r="350" spans="1:9" x14ac:dyDescent="0.3">
      <c r="A350" t="s">
        <v>14</v>
      </c>
      <c r="B350">
        <v>3</v>
      </c>
      <c r="C350">
        <v>1</v>
      </c>
      <c r="D350">
        <v>1</v>
      </c>
      <c r="E350">
        <v>10</v>
      </c>
      <c r="F350">
        <v>19.100000000000001</v>
      </c>
      <c r="G350">
        <v>18.5</v>
      </c>
      <c r="H350" s="3">
        <f>F350-G350</f>
        <v>0.60000000000000142</v>
      </c>
    </row>
    <row r="351" spans="1:9" x14ac:dyDescent="0.3">
      <c r="A351" t="s">
        <v>14</v>
      </c>
      <c r="B351">
        <v>3</v>
      </c>
      <c r="C351">
        <v>1</v>
      </c>
      <c r="D351">
        <v>2</v>
      </c>
      <c r="E351">
        <v>10</v>
      </c>
      <c r="F351">
        <v>17.850000000000001</v>
      </c>
      <c r="G351">
        <v>16.75</v>
      </c>
      <c r="H351" s="3">
        <f t="shared" ref="H351:H360" si="28">F351-G351</f>
        <v>1.1000000000000014</v>
      </c>
    </row>
    <row r="352" spans="1:9" x14ac:dyDescent="0.3">
      <c r="A352" t="s">
        <v>14</v>
      </c>
      <c r="B352">
        <v>3</v>
      </c>
      <c r="C352">
        <v>1</v>
      </c>
      <c r="D352">
        <v>3</v>
      </c>
      <c r="E352">
        <v>10</v>
      </c>
      <c r="F352">
        <v>17.405999999999999</v>
      </c>
      <c r="G352">
        <v>17.206</v>
      </c>
      <c r="H352" s="3">
        <f t="shared" si="28"/>
        <v>0.19999999999999929</v>
      </c>
    </row>
    <row r="353" spans="1:9" x14ac:dyDescent="0.3">
      <c r="A353" t="s">
        <v>14</v>
      </c>
      <c r="B353">
        <v>3</v>
      </c>
      <c r="C353">
        <v>1</v>
      </c>
      <c r="D353">
        <v>4</v>
      </c>
      <c r="E353">
        <v>10</v>
      </c>
      <c r="F353">
        <v>15.795999999999999</v>
      </c>
      <c r="G353">
        <v>14.396000000000001</v>
      </c>
      <c r="H353" s="3">
        <f t="shared" si="28"/>
        <v>1.3999999999999986</v>
      </c>
    </row>
    <row r="354" spans="1:9" x14ac:dyDescent="0.3">
      <c r="A354" t="s">
        <v>14</v>
      </c>
      <c r="B354">
        <v>3</v>
      </c>
      <c r="C354">
        <v>1</v>
      </c>
      <c r="D354">
        <v>5</v>
      </c>
      <c r="E354">
        <v>10</v>
      </c>
      <c r="F354">
        <v>18.032435180875801</v>
      </c>
      <c r="G354">
        <v>15.808</v>
      </c>
      <c r="H354" s="3">
        <f t="shared" si="28"/>
        <v>2.2244351808758012</v>
      </c>
    </row>
    <row r="355" spans="1:9" x14ac:dyDescent="0.3">
      <c r="A355" t="s">
        <v>14</v>
      </c>
      <c r="B355">
        <v>3</v>
      </c>
      <c r="C355">
        <v>1</v>
      </c>
      <c r="D355">
        <v>6</v>
      </c>
      <c r="E355">
        <v>10</v>
      </c>
      <c r="F355">
        <v>15.5493706666851</v>
      </c>
      <c r="G355">
        <v>10.54</v>
      </c>
      <c r="H355" s="3">
        <f t="shared" si="28"/>
        <v>5.0093706666851006</v>
      </c>
    </row>
    <row r="356" spans="1:9" x14ac:dyDescent="0.3">
      <c r="A356" t="s">
        <v>14</v>
      </c>
      <c r="B356">
        <v>3</v>
      </c>
      <c r="C356">
        <v>1</v>
      </c>
      <c r="D356">
        <v>7</v>
      </c>
      <c r="E356">
        <v>10</v>
      </c>
      <c r="F356">
        <v>21.820243374910699</v>
      </c>
      <c r="G356">
        <v>21.52</v>
      </c>
      <c r="H356" s="3">
        <f t="shared" si="28"/>
        <v>0.30024337491069986</v>
      </c>
    </row>
    <row r="357" spans="1:9" x14ac:dyDescent="0.3">
      <c r="A357" t="s">
        <v>14</v>
      </c>
      <c r="B357">
        <v>3</v>
      </c>
      <c r="C357">
        <v>1</v>
      </c>
      <c r="D357">
        <v>8</v>
      </c>
      <c r="E357">
        <v>10</v>
      </c>
      <c r="F357">
        <v>14.8790976002657</v>
      </c>
      <c r="G357">
        <v>14</v>
      </c>
      <c r="H357" s="3">
        <f t="shared" si="28"/>
        <v>0.87909760026570005</v>
      </c>
    </row>
    <row r="358" spans="1:9" x14ac:dyDescent="0.3">
      <c r="A358" t="s">
        <v>14</v>
      </c>
      <c r="B358">
        <v>3</v>
      </c>
      <c r="C358">
        <v>1</v>
      </c>
      <c r="D358">
        <v>9</v>
      </c>
      <c r="E358">
        <v>10</v>
      </c>
      <c r="F358">
        <v>22.409267905527301</v>
      </c>
      <c r="G358">
        <v>19.600000000000001</v>
      </c>
      <c r="H358" s="3">
        <f t="shared" si="28"/>
        <v>2.8092679055272995</v>
      </c>
    </row>
    <row r="359" spans="1:9" x14ac:dyDescent="0.3">
      <c r="A359" t="s">
        <v>14</v>
      </c>
      <c r="B359">
        <v>3</v>
      </c>
      <c r="C359">
        <v>1</v>
      </c>
      <c r="D359">
        <v>10</v>
      </c>
      <c r="E359">
        <v>10</v>
      </c>
      <c r="F359">
        <v>18.951302452294399</v>
      </c>
      <c r="G359">
        <v>17.25</v>
      </c>
      <c r="H359" s="3">
        <f t="shared" si="28"/>
        <v>1.7013024522943994</v>
      </c>
    </row>
    <row r="360" spans="1:9" x14ac:dyDescent="0.3">
      <c r="A360" t="s">
        <v>14</v>
      </c>
      <c r="B360">
        <v>3</v>
      </c>
      <c r="C360">
        <v>1</v>
      </c>
      <c r="D360">
        <v>11</v>
      </c>
      <c r="E360">
        <v>10</v>
      </c>
      <c r="F360">
        <v>18.014569063531699</v>
      </c>
      <c r="G360">
        <v>16.7</v>
      </c>
      <c r="H360" s="3">
        <f t="shared" si="28"/>
        <v>1.3145690635316996</v>
      </c>
    </row>
    <row r="361" spans="1:9" x14ac:dyDescent="0.3">
      <c r="F361" s="1">
        <v>18.164389658553699</v>
      </c>
      <c r="H361" s="4">
        <f>AVERAGE(H350:H360)</f>
        <v>1.5943896585536999</v>
      </c>
      <c r="I361">
        <f>H361/F361</f>
        <v>8.7775570141598133E-2</v>
      </c>
    </row>
    <row r="362" spans="1:9" x14ac:dyDescent="0.3">
      <c r="A362" t="s">
        <v>14</v>
      </c>
      <c r="B362">
        <v>3</v>
      </c>
      <c r="C362">
        <v>2</v>
      </c>
      <c r="D362">
        <v>1</v>
      </c>
      <c r="E362">
        <v>0</v>
      </c>
      <c r="F362" s="8">
        <v>18.734999999999999</v>
      </c>
      <c r="G362">
        <v>11.8823471287318</v>
      </c>
      <c r="H362" s="3">
        <f>F362-G362</f>
        <v>6.8526528712681998</v>
      </c>
    </row>
    <row r="363" spans="1:9" x14ac:dyDescent="0.3">
      <c r="A363" t="s">
        <v>14</v>
      </c>
      <c r="B363">
        <v>3</v>
      </c>
      <c r="C363">
        <v>2</v>
      </c>
      <c r="D363">
        <v>2</v>
      </c>
      <c r="E363">
        <v>0</v>
      </c>
      <c r="F363" s="8">
        <v>19.934000000000001</v>
      </c>
      <c r="G363">
        <v>13.631066446513501</v>
      </c>
      <c r="H363" s="3">
        <f t="shared" ref="H363:H372" si="29">F363-G363</f>
        <v>6.3029335534865005</v>
      </c>
    </row>
    <row r="364" spans="1:9" x14ac:dyDescent="0.3">
      <c r="A364" t="s">
        <v>14</v>
      </c>
      <c r="B364">
        <v>3</v>
      </c>
      <c r="C364">
        <v>2</v>
      </c>
      <c r="D364">
        <v>3</v>
      </c>
      <c r="E364">
        <v>0</v>
      </c>
      <c r="F364" s="8">
        <v>14.255000000000001</v>
      </c>
      <c r="G364">
        <v>8.9670000000000005</v>
      </c>
      <c r="H364" s="3">
        <f t="shared" si="29"/>
        <v>5.2880000000000003</v>
      </c>
    </row>
    <row r="365" spans="1:9" x14ac:dyDescent="0.3">
      <c r="A365" t="s">
        <v>14</v>
      </c>
      <c r="B365">
        <v>3</v>
      </c>
      <c r="C365">
        <v>2</v>
      </c>
      <c r="D365">
        <v>4</v>
      </c>
      <c r="E365">
        <v>0</v>
      </c>
      <c r="F365" s="8">
        <v>19.207000000000001</v>
      </c>
      <c r="G365">
        <v>5.8645729732882197</v>
      </c>
      <c r="H365" s="3">
        <f t="shared" si="29"/>
        <v>13.342427026711782</v>
      </c>
    </row>
    <row r="366" spans="1:9" x14ac:dyDescent="0.3">
      <c r="A366" t="s">
        <v>14</v>
      </c>
      <c r="B366">
        <v>3</v>
      </c>
      <c r="C366">
        <v>2</v>
      </c>
      <c r="D366">
        <v>5</v>
      </c>
      <c r="E366">
        <v>0</v>
      </c>
      <c r="F366" s="8">
        <v>17.109000000000002</v>
      </c>
      <c r="H366" s="3">
        <f t="shared" si="29"/>
        <v>17.109000000000002</v>
      </c>
    </row>
    <row r="367" spans="1:9" x14ac:dyDescent="0.3">
      <c r="A367" t="s">
        <v>14</v>
      </c>
      <c r="B367">
        <v>3</v>
      </c>
      <c r="C367">
        <v>2</v>
      </c>
      <c r="D367">
        <v>6</v>
      </c>
      <c r="E367">
        <v>0</v>
      </c>
      <c r="F367" s="8">
        <v>15.507</v>
      </c>
      <c r="G367">
        <v>4.8074531480889799</v>
      </c>
      <c r="H367" s="3">
        <f t="shared" si="29"/>
        <v>10.69954685191102</v>
      </c>
    </row>
    <row r="368" spans="1:9" x14ac:dyDescent="0.3">
      <c r="A368" t="s">
        <v>14</v>
      </c>
      <c r="B368">
        <v>3</v>
      </c>
      <c r="C368">
        <v>2</v>
      </c>
      <c r="D368">
        <v>7</v>
      </c>
      <c r="E368">
        <v>0</v>
      </c>
      <c r="F368" s="8">
        <v>16.010999999999999</v>
      </c>
      <c r="G368">
        <v>3.0093381050914201</v>
      </c>
      <c r="H368" s="3">
        <f t="shared" si="29"/>
        <v>13.00166189490858</v>
      </c>
    </row>
    <row r="369" spans="1:9" x14ac:dyDescent="0.3">
      <c r="A369" t="s">
        <v>14</v>
      </c>
      <c r="B369">
        <v>3</v>
      </c>
      <c r="C369">
        <v>2</v>
      </c>
      <c r="D369">
        <v>8</v>
      </c>
      <c r="E369">
        <v>0</v>
      </c>
      <c r="F369" s="8">
        <v>20.712</v>
      </c>
      <c r="G369">
        <v>10.5433117085056</v>
      </c>
      <c r="H369" s="3">
        <f t="shared" si="29"/>
        <v>10.1686882914944</v>
      </c>
    </row>
    <row r="370" spans="1:9" x14ac:dyDescent="0.3">
      <c r="A370" t="s">
        <v>14</v>
      </c>
      <c r="B370">
        <v>3</v>
      </c>
      <c r="C370">
        <v>2</v>
      </c>
      <c r="D370">
        <v>9</v>
      </c>
      <c r="E370">
        <v>0</v>
      </c>
      <c r="F370" s="8">
        <v>17.372</v>
      </c>
      <c r="H370" s="3">
        <f t="shared" si="29"/>
        <v>17.372</v>
      </c>
    </row>
    <row r="371" spans="1:9" x14ac:dyDescent="0.3">
      <c r="A371" t="s">
        <v>14</v>
      </c>
      <c r="B371">
        <v>3</v>
      </c>
      <c r="C371">
        <v>2</v>
      </c>
      <c r="D371">
        <v>10</v>
      </c>
      <c r="E371">
        <v>0</v>
      </c>
      <c r="F371" s="8">
        <v>17.071000000000002</v>
      </c>
      <c r="H371" s="3">
        <f t="shared" si="29"/>
        <v>17.071000000000002</v>
      </c>
    </row>
    <row r="372" spans="1:9" x14ac:dyDescent="0.3">
      <c r="A372" t="s">
        <v>14</v>
      </c>
      <c r="B372">
        <v>3</v>
      </c>
      <c r="C372">
        <v>2</v>
      </c>
      <c r="D372">
        <v>11</v>
      </c>
      <c r="E372">
        <v>0</v>
      </c>
      <c r="F372" s="8">
        <v>17.553000000000001</v>
      </c>
      <c r="G372">
        <v>6.3940591029020402</v>
      </c>
      <c r="H372" s="3">
        <f t="shared" si="29"/>
        <v>11.15894089709796</v>
      </c>
    </row>
    <row r="373" spans="1:9" x14ac:dyDescent="0.3">
      <c r="F373" s="1">
        <v>17.587818181818179</v>
      </c>
      <c r="H373" s="4">
        <f>AVERAGE(H362:H372)</f>
        <v>11.669713762443495</v>
      </c>
      <c r="I373">
        <f>H373/F373</f>
        <v>0.66351116675218624</v>
      </c>
    </row>
    <row r="374" spans="1:9" x14ac:dyDescent="0.3">
      <c r="A374" t="s">
        <v>14</v>
      </c>
      <c r="B374">
        <v>3</v>
      </c>
      <c r="C374">
        <v>2</v>
      </c>
      <c r="D374">
        <v>1</v>
      </c>
      <c r="E374">
        <v>1E-4</v>
      </c>
      <c r="F374" s="8">
        <v>14.545</v>
      </c>
      <c r="H374" s="3">
        <f>F374-G374</f>
        <v>14.545</v>
      </c>
    </row>
    <row r="375" spans="1:9" x14ac:dyDescent="0.3">
      <c r="A375" t="s">
        <v>14</v>
      </c>
      <c r="B375">
        <v>3</v>
      </c>
      <c r="C375">
        <v>2</v>
      </c>
      <c r="D375">
        <v>2</v>
      </c>
      <c r="E375">
        <v>1E-4</v>
      </c>
      <c r="F375" s="8">
        <v>16.033999999999999</v>
      </c>
      <c r="G375">
        <v>13.827776561728999</v>
      </c>
      <c r="H375" s="3">
        <f t="shared" ref="H375:H384" si="30">F375-G375</f>
        <v>2.2062234382709995</v>
      </c>
    </row>
    <row r="376" spans="1:9" x14ac:dyDescent="0.3">
      <c r="A376" t="s">
        <v>14</v>
      </c>
      <c r="B376">
        <v>3</v>
      </c>
      <c r="C376">
        <v>2</v>
      </c>
      <c r="D376">
        <v>3</v>
      </c>
      <c r="E376">
        <v>1E-4</v>
      </c>
      <c r="F376" s="8">
        <v>15.587</v>
      </c>
      <c r="G376">
        <v>3.0745427978158801</v>
      </c>
      <c r="H376" s="3">
        <f t="shared" si="30"/>
        <v>12.51245720218412</v>
      </c>
    </row>
    <row r="377" spans="1:9" x14ac:dyDescent="0.3">
      <c r="A377" t="s">
        <v>14</v>
      </c>
      <c r="B377">
        <v>3</v>
      </c>
      <c r="C377">
        <v>2</v>
      </c>
      <c r="D377">
        <v>4</v>
      </c>
      <c r="E377">
        <v>1E-4</v>
      </c>
      <c r="F377" s="8">
        <v>13.462</v>
      </c>
      <c r="H377" s="3">
        <f t="shared" si="30"/>
        <v>13.462</v>
      </c>
    </row>
    <row r="378" spans="1:9" x14ac:dyDescent="0.3">
      <c r="A378" t="s">
        <v>14</v>
      </c>
      <c r="B378">
        <v>3</v>
      </c>
      <c r="C378">
        <v>2</v>
      </c>
      <c r="D378">
        <v>5</v>
      </c>
      <c r="E378">
        <v>1E-4</v>
      </c>
      <c r="F378" s="8">
        <v>14.093999999999999</v>
      </c>
      <c r="G378">
        <v>1.27165928804798</v>
      </c>
      <c r="H378" s="3">
        <f t="shared" si="30"/>
        <v>12.82234071195202</v>
      </c>
    </row>
    <row r="379" spans="1:9" x14ac:dyDescent="0.3">
      <c r="A379" t="s">
        <v>14</v>
      </c>
      <c r="B379">
        <v>3</v>
      </c>
      <c r="C379">
        <v>2</v>
      </c>
      <c r="D379">
        <v>6</v>
      </c>
      <c r="E379">
        <v>1E-4</v>
      </c>
      <c r="F379" s="8">
        <v>12.85</v>
      </c>
      <c r="H379" s="3">
        <f t="shared" si="30"/>
        <v>12.85</v>
      </c>
    </row>
    <row r="380" spans="1:9" x14ac:dyDescent="0.3">
      <c r="A380" t="s">
        <v>14</v>
      </c>
      <c r="B380">
        <v>3</v>
      </c>
      <c r="C380">
        <v>2</v>
      </c>
      <c r="D380">
        <v>7</v>
      </c>
      <c r="E380">
        <v>1E-4</v>
      </c>
      <c r="F380" s="8">
        <v>10.978999999999999</v>
      </c>
      <c r="H380" s="3">
        <f t="shared" si="30"/>
        <v>10.978999999999999</v>
      </c>
    </row>
    <row r="381" spans="1:9" x14ac:dyDescent="0.3">
      <c r="A381" t="s">
        <v>14</v>
      </c>
      <c r="B381">
        <v>3</v>
      </c>
      <c r="C381">
        <v>2</v>
      </c>
      <c r="D381">
        <v>8</v>
      </c>
      <c r="E381">
        <v>1E-4</v>
      </c>
      <c r="F381" s="8">
        <v>14.061999999999999</v>
      </c>
      <c r="H381" s="3">
        <f t="shared" si="30"/>
        <v>14.061999999999999</v>
      </c>
    </row>
    <row r="382" spans="1:9" x14ac:dyDescent="0.3">
      <c r="A382" t="s">
        <v>14</v>
      </c>
      <c r="B382">
        <v>3</v>
      </c>
      <c r="C382">
        <v>2</v>
      </c>
      <c r="D382">
        <v>9</v>
      </c>
      <c r="E382">
        <v>1E-4</v>
      </c>
      <c r="F382" s="8">
        <v>19.23</v>
      </c>
      <c r="G382">
        <v>13.384321325474069</v>
      </c>
      <c r="H382" s="3">
        <f t="shared" si="30"/>
        <v>5.8456786745259315</v>
      </c>
    </row>
    <row r="383" spans="1:9" x14ac:dyDescent="0.3">
      <c r="A383" t="s">
        <v>14</v>
      </c>
      <c r="B383">
        <v>3</v>
      </c>
      <c r="C383">
        <v>2</v>
      </c>
      <c r="D383">
        <v>10</v>
      </c>
      <c r="E383">
        <v>1E-4</v>
      </c>
      <c r="F383" s="8">
        <v>21.082000000000001</v>
      </c>
      <c r="H383" s="3">
        <f t="shared" si="30"/>
        <v>21.082000000000001</v>
      </c>
    </row>
    <row r="384" spans="1:9" x14ac:dyDescent="0.3">
      <c r="A384" t="s">
        <v>14</v>
      </c>
      <c r="B384">
        <v>3</v>
      </c>
      <c r="C384">
        <v>2</v>
      </c>
      <c r="D384">
        <v>11</v>
      </c>
      <c r="E384">
        <v>1E-4</v>
      </c>
      <c r="F384" s="8">
        <v>11.920999999999999</v>
      </c>
      <c r="G384">
        <v>1.4911744297726099</v>
      </c>
      <c r="H384" s="3">
        <f t="shared" si="30"/>
        <v>10.42982557022739</v>
      </c>
    </row>
    <row r="385" spans="1:9" x14ac:dyDescent="0.3">
      <c r="F385" s="1">
        <v>14.895090909090907</v>
      </c>
      <c r="H385" s="4">
        <f>AVERAGE(H374:H384)</f>
        <v>11.890593236105495</v>
      </c>
      <c r="I385">
        <f>H385/F385</f>
        <v>0.79828940344689814</v>
      </c>
    </row>
    <row r="386" spans="1:9" x14ac:dyDescent="0.3">
      <c r="A386" t="s">
        <v>14</v>
      </c>
      <c r="B386">
        <v>3</v>
      </c>
      <c r="C386">
        <v>2</v>
      </c>
      <c r="D386">
        <v>1</v>
      </c>
      <c r="E386">
        <v>0.01</v>
      </c>
      <c r="F386" s="8" t="s">
        <v>8</v>
      </c>
      <c r="G386" t="s">
        <v>8</v>
      </c>
    </row>
    <row r="387" spans="1:9" x14ac:dyDescent="0.3">
      <c r="A387" t="s">
        <v>14</v>
      </c>
      <c r="B387">
        <v>3</v>
      </c>
      <c r="C387">
        <v>2</v>
      </c>
      <c r="D387">
        <v>2</v>
      </c>
      <c r="E387">
        <v>0.01</v>
      </c>
      <c r="F387" s="8">
        <v>14.504</v>
      </c>
      <c r="H387">
        <f>F387-G387</f>
        <v>14.504</v>
      </c>
    </row>
    <row r="388" spans="1:9" x14ac:dyDescent="0.3">
      <c r="A388" t="s">
        <v>14</v>
      </c>
      <c r="B388">
        <v>3</v>
      </c>
      <c r="C388">
        <v>2</v>
      </c>
      <c r="D388">
        <v>3</v>
      </c>
      <c r="E388">
        <v>0.01</v>
      </c>
      <c r="F388" s="8">
        <v>16.398</v>
      </c>
      <c r="H388">
        <f t="shared" ref="H388:H396" si="31">F388-G388</f>
        <v>16.398</v>
      </c>
    </row>
    <row r="389" spans="1:9" x14ac:dyDescent="0.3">
      <c r="A389" t="s">
        <v>14</v>
      </c>
      <c r="B389">
        <v>3</v>
      </c>
      <c r="C389">
        <v>2</v>
      </c>
      <c r="D389">
        <v>4</v>
      </c>
      <c r="E389">
        <v>0.01</v>
      </c>
      <c r="F389" s="8">
        <v>13.972</v>
      </c>
      <c r="G389">
        <v>6.5821118804107996</v>
      </c>
      <c r="H389">
        <f t="shared" si="31"/>
        <v>7.3898881195891999</v>
      </c>
    </row>
    <row r="390" spans="1:9" x14ac:dyDescent="0.3">
      <c r="A390" t="s">
        <v>14</v>
      </c>
      <c r="B390">
        <v>3</v>
      </c>
      <c r="C390">
        <v>2</v>
      </c>
      <c r="D390">
        <v>5</v>
      </c>
      <c r="E390">
        <v>0.01</v>
      </c>
      <c r="F390" s="8">
        <v>14.509</v>
      </c>
      <c r="H390">
        <f t="shared" si="31"/>
        <v>14.509</v>
      </c>
    </row>
    <row r="391" spans="1:9" x14ac:dyDescent="0.3">
      <c r="A391" t="s">
        <v>14</v>
      </c>
      <c r="B391">
        <v>3</v>
      </c>
      <c r="C391">
        <v>2</v>
      </c>
      <c r="D391">
        <v>6</v>
      </c>
      <c r="E391">
        <v>0.01</v>
      </c>
      <c r="F391" s="8">
        <v>12.928000000000001</v>
      </c>
      <c r="H391">
        <f t="shared" si="31"/>
        <v>12.928000000000001</v>
      </c>
    </row>
    <row r="392" spans="1:9" x14ac:dyDescent="0.3">
      <c r="A392" t="s">
        <v>14</v>
      </c>
      <c r="B392">
        <v>3</v>
      </c>
      <c r="C392">
        <v>2</v>
      </c>
      <c r="D392">
        <v>7</v>
      </c>
      <c r="E392">
        <v>0.01</v>
      </c>
      <c r="F392" s="8">
        <v>12.79</v>
      </c>
      <c r="H392">
        <f t="shared" si="31"/>
        <v>12.79</v>
      </c>
    </row>
    <row r="393" spans="1:9" x14ac:dyDescent="0.3">
      <c r="A393" t="s">
        <v>14</v>
      </c>
      <c r="B393">
        <v>3</v>
      </c>
      <c r="C393">
        <v>2</v>
      </c>
      <c r="D393">
        <v>8</v>
      </c>
      <c r="E393">
        <v>0.01</v>
      </c>
      <c r="F393" s="8">
        <v>14.648999999999999</v>
      </c>
      <c r="H393">
        <f t="shared" si="31"/>
        <v>14.648999999999999</v>
      </c>
    </row>
    <row r="394" spans="1:9" x14ac:dyDescent="0.3">
      <c r="A394" t="s">
        <v>14</v>
      </c>
      <c r="B394">
        <v>3</v>
      </c>
      <c r="C394">
        <v>2</v>
      </c>
      <c r="D394">
        <v>9</v>
      </c>
      <c r="E394">
        <v>0.01</v>
      </c>
      <c r="F394" s="8">
        <v>18.175999999999998</v>
      </c>
      <c r="G394">
        <v>10.110152913864139</v>
      </c>
      <c r="H394">
        <f t="shared" si="31"/>
        <v>8.0658470861358591</v>
      </c>
    </row>
    <row r="395" spans="1:9" x14ac:dyDescent="0.3">
      <c r="A395" t="s">
        <v>14</v>
      </c>
      <c r="B395">
        <v>3</v>
      </c>
      <c r="C395">
        <v>2</v>
      </c>
      <c r="D395">
        <v>10</v>
      </c>
      <c r="E395">
        <v>0.01</v>
      </c>
      <c r="F395" s="8">
        <v>15.353999999999999</v>
      </c>
      <c r="H395">
        <f t="shared" si="31"/>
        <v>15.353999999999999</v>
      </c>
    </row>
    <row r="396" spans="1:9" x14ac:dyDescent="0.3">
      <c r="A396" t="s">
        <v>14</v>
      </c>
      <c r="B396">
        <v>3</v>
      </c>
      <c r="C396">
        <v>2</v>
      </c>
      <c r="D396">
        <v>11</v>
      </c>
      <c r="E396">
        <v>0.01</v>
      </c>
      <c r="F396" s="8">
        <v>14.771000000000001</v>
      </c>
      <c r="G396">
        <v>4.1119501390332296</v>
      </c>
      <c r="H396">
        <f t="shared" si="31"/>
        <v>10.659049860966771</v>
      </c>
    </row>
    <row r="397" spans="1:9" x14ac:dyDescent="0.3">
      <c r="F397" s="1">
        <f>AVERAGE(F387:F396)</f>
        <v>14.805099999999999</v>
      </c>
      <c r="H397" s="1">
        <f>AVERAGE(H387:H396)</f>
        <v>12.724678506669184</v>
      </c>
      <c r="I397">
        <f>H397/F397</f>
        <v>0.85947940281856827</v>
      </c>
    </row>
    <row r="398" spans="1:9" x14ac:dyDescent="0.3">
      <c r="A398" t="s">
        <v>14</v>
      </c>
      <c r="B398">
        <v>3</v>
      </c>
      <c r="C398">
        <v>2</v>
      </c>
      <c r="D398">
        <v>1</v>
      </c>
      <c r="E398">
        <v>0.1</v>
      </c>
      <c r="F398" s="8">
        <v>16.995999999999999</v>
      </c>
      <c r="G398">
        <v>12.4409774049182</v>
      </c>
      <c r="H398">
        <f>F398-G398</f>
        <v>4.5550225950817982</v>
      </c>
    </row>
    <row r="399" spans="1:9" x14ac:dyDescent="0.3">
      <c r="A399" t="s">
        <v>14</v>
      </c>
      <c r="B399">
        <v>3</v>
      </c>
      <c r="C399">
        <v>2</v>
      </c>
      <c r="D399">
        <v>2</v>
      </c>
      <c r="E399">
        <v>0.1</v>
      </c>
      <c r="F399" s="8">
        <v>17.324000000000002</v>
      </c>
      <c r="G399">
        <v>14.238</v>
      </c>
      <c r="H399">
        <f t="shared" ref="H399:H408" si="32">F399-G399</f>
        <v>3.0860000000000021</v>
      </c>
    </row>
    <row r="400" spans="1:9" x14ac:dyDescent="0.3">
      <c r="A400" t="s">
        <v>14</v>
      </c>
      <c r="B400">
        <v>3</v>
      </c>
      <c r="C400">
        <v>2</v>
      </c>
      <c r="D400">
        <v>3</v>
      </c>
      <c r="E400">
        <v>0.1</v>
      </c>
      <c r="F400" s="8">
        <v>16.097000000000001</v>
      </c>
      <c r="G400">
        <v>6.5407333084317996</v>
      </c>
      <c r="H400">
        <f t="shared" si="32"/>
        <v>9.5562666915682009</v>
      </c>
    </row>
    <row r="401" spans="1:9" x14ac:dyDescent="0.3">
      <c r="A401" t="s">
        <v>14</v>
      </c>
      <c r="B401">
        <v>3</v>
      </c>
      <c r="C401">
        <v>2</v>
      </c>
      <c r="D401">
        <v>4</v>
      </c>
      <c r="E401">
        <v>0.1</v>
      </c>
      <c r="F401" s="8">
        <v>20.135000000000002</v>
      </c>
      <c r="G401">
        <v>13.429368250033299</v>
      </c>
      <c r="H401">
        <f t="shared" si="32"/>
        <v>6.7056317499667024</v>
      </c>
    </row>
    <row r="402" spans="1:9" x14ac:dyDescent="0.3">
      <c r="A402" t="s">
        <v>14</v>
      </c>
      <c r="B402">
        <v>3</v>
      </c>
      <c r="C402">
        <v>2</v>
      </c>
      <c r="D402">
        <v>5</v>
      </c>
      <c r="E402">
        <v>0.1</v>
      </c>
      <c r="F402" s="8">
        <v>16.231999999999999</v>
      </c>
      <c r="H402">
        <f t="shared" si="32"/>
        <v>16.231999999999999</v>
      </c>
    </row>
    <row r="403" spans="1:9" x14ac:dyDescent="0.3">
      <c r="A403" t="s">
        <v>14</v>
      </c>
      <c r="B403">
        <v>3</v>
      </c>
      <c r="C403">
        <v>2</v>
      </c>
      <c r="D403">
        <v>6</v>
      </c>
      <c r="E403">
        <v>0.1</v>
      </c>
      <c r="F403" s="8">
        <v>14.807</v>
      </c>
      <c r="H403">
        <f t="shared" si="32"/>
        <v>14.807</v>
      </c>
    </row>
    <row r="404" spans="1:9" x14ac:dyDescent="0.3">
      <c r="A404" t="s">
        <v>14</v>
      </c>
      <c r="B404">
        <v>3</v>
      </c>
      <c r="C404">
        <v>2</v>
      </c>
      <c r="D404">
        <v>7</v>
      </c>
      <c r="E404">
        <v>0.1</v>
      </c>
      <c r="F404" s="8">
        <v>15.888999999999999</v>
      </c>
      <c r="H404">
        <f t="shared" si="32"/>
        <v>15.888999999999999</v>
      </c>
    </row>
    <row r="405" spans="1:9" x14ac:dyDescent="0.3">
      <c r="A405" t="s">
        <v>14</v>
      </c>
      <c r="B405">
        <v>3</v>
      </c>
      <c r="C405">
        <v>2</v>
      </c>
      <c r="D405">
        <v>8</v>
      </c>
      <c r="E405">
        <v>0.1</v>
      </c>
      <c r="F405" s="8">
        <v>18.408000000000001</v>
      </c>
      <c r="H405">
        <f t="shared" si="32"/>
        <v>18.408000000000001</v>
      </c>
    </row>
    <row r="406" spans="1:9" x14ac:dyDescent="0.3">
      <c r="A406" t="s">
        <v>14</v>
      </c>
      <c r="B406">
        <v>3</v>
      </c>
      <c r="C406">
        <v>2</v>
      </c>
      <c r="D406">
        <v>9</v>
      </c>
      <c r="E406">
        <v>0.1</v>
      </c>
      <c r="F406" s="8">
        <v>15.715999999999999</v>
      </c>
      <c r="G406">
        <v>0.7</v>
      </c>
      <c r="H406">
        <f t="shared" si="32"/>
        <v>15.016</v>
      </c>
    </row>
    <row r="407" spans="1:9" x14ac:dyDescent="0.3">
      <c r="A407" t="s">
        <v>14</v>
      </c>
      <c r="B407">
        <v>3</v>
      </c>
      <c r="C407">
        <v>2</v>
      </c>
      <c r="D407">
        <v>10</v>
      </c>
      <c r="E407">
        <v>0.1</v>
      </c>
      <c r="F407" s="8">
        <v>16.341999999999999</v>
      </c>
      <c r="H407">
        <f t="shared" si="32"/>
        <v>16.341999999999999</v>
      </c>
    </row>
    <row r="408" spans="1:9" x14ac:dyDescent="0.3">
      <c r="A408" t="s">
        <v>14</v>
      </c>
      <c r="B408">
        <v>3</v>
      </c>
      <c r="C408">
        <v>2</v>
      </c>
      <c r="D408">
        <v>11</v>
      </c>
      <c r="E408">
        <v>0.1</v>
      </c>
      <c r="F408" s="8">
        <v>19.05</v>
      </c>
      <c r="H408">
        <f t="shared" si="32"/>
        <v>19.05</v>
      </c>
    </row>
    <row r="409" spans="1:9" x14ac:dyDescent="0.3">
      <c r="F409" s="1">
        <v>16.999636363636366</v>
      </c>
      <c r="H409" s="1">
        <f>AVERAGE(H398:H408)</f>
        <v>12.695174639692427</v>
      </c>
      <c r="I409">
        <f>H409/F409</f>
        <v>0.74679095294346765</v>
      </c>
    </row>
    <row r="410" spans="1:9" x14ac:dyDescent="0.3">
      <c r="A410" t="s">
        <v>14</v>
      </c>
      <c r="B410">
        <v>3</v>
      </c>
      <c r="C410">
        <v>2</v>
      </c>
      <c r="D410">
        <v>1</v>
      </c>
      <c r="E410">
        <v>1</v>
      </c>
      <c r="F410" s="8">
        <v>14.765000000000001</v>
      </c>
      <c r="G410">
        <v>11.316135161676</v>
      </c>
      <c r="H410">
        <f>F410-G410</f>
        <v>3.4488648383240008</v>
      </c>
    </row>
    <row r="411" spans="1:9" x14ac:dyDescent="0.3">
      <c r="A411" t="s">
        <v>14</v>
      </c>
      <c r="B411">
        <v>3</v>
      </c>
      <c r="C411">
        <v>2</v>
      </c>
      <c r="D411">
        <v>2</v>
      </c>
      <c r="E411">
        <v>1</v>
      </c>
      <c r="F411" s="8">
        <v>18.347999999999999</v>
      </c>
      <c r="G411">
        <v>14.9549167344585</v>
      </c>
      <c r="H411">
        <f t="shared" ref="H411:H420" si="33">F411-G411</f>
        <v>3.3930832655414989</v>
      </c>
    </row>
    <row r="412" spans="1:9" x14ac:dyDescent="0.3">
      <c r="A412" t="s">
        <v>14</v>
      </c>
      <c r="B412">
        <v>3</v>
      </c>
      <c r="C412">
        <v>2</v>
      </c>
      <c r="D412">
        <v>3</v>
      </c>
      <c r="E412">
        <v>1</v>
      </c>
      <c r="F412" s="8">
        <v>18.158000000000001</v>
      </c>
      <c r="G412">
        <v>6.2039999999999997</v>
      </c>
      <c r="H412">
        <f t="shared" si="33"/>
        <v>11.954000000000001</v>
      </c>
    </row>
    <row r="413" spans="1:9" x14ac:dyDescent="0.3">
      <c r="A413" t="s">
        <v>14</v>
      </c>
      <c r="B413">
        <v>3</v>
      </c>
      <c r="C413">
        <v>2</v>
      </c>
      <c r="D413">
        <v>4</v>
      </c>
      <c r="E413">
        <v>1</v>
      </c>
      <c r="F413" s="8">
        <v>14.298999999999999</v>
      </c>
      <c r="G413">
        <v>2.04099628727205</v>
      </c>
      <c r="H413">
        <f t="shared" si="33"/>
        <v>12.25800371272795</v>
      </c>
    </row>
    <row r="414" spans="1:9" x14ac:dyDescent="0.3">
      <c r="A414" t="s">
        <v>14</v>
      </c>
      <c r="B414">
        <v>3</v>
      </c>
      <c r="C414">
        <v>2</v>
      </c>
      <c r="D414">
        <v>5</v>
      </c>
      <c r="E414">
        <v>1</v>
      </c>
      <c r="F414" s="8">
        <v>20.001000000000001</v>
      </c>
      <c r="H414">
        <f t="shared" si="33"/>
        <v>20.001000000000001</v>
      </c>
    </row>
    <row r="415" spans="1:9" x14ac:dyDescent="0.3">
      <c r="A415" t="s">
        <v>14</v>
      </c>
      <c r="B415">
        <v>3</v>
      </c>
      <c r="C415">
        <v>2</v>
      </c>
      <c r="D415">
        <v>6</v>
      </c>
      <c r="E415">
        <v>1</v>
      </c>
      <c r="F415" s="8">
        <v>17.013999999999999</v>
      </c>
      <c r="G415">
        <v>13.8123433284802</v>
      </c>
      <c r="H415">
        <f t="shared" si="33"/>
        <v>3.2016566715197996</v>
      </c>
    </row>
    <row r="416" spans="1:9" x14ac:dyDescent="0.3">
      <c r="A416" t="s">
        <v>14</v>
      </c>
      <c r="B416">
        <v>3</v>
      </c>
      <c r="C416">
        <v>2</v>
      </c>
      <c r="D416">
        <v>7</v>
      </c>
      <c r="E416">
        <v>1</v>
      </c>
      <c r="F416" s="8">
        <v>16.439</v>
      </c>
      <c r="H416">
        <f t="shared" si="33"/>
        <v>16.439</v>
      </c>
    </row>
    <row r="417" spans="1:9" x14ac:dyDescent="0.3">
      <c r="A417" t="s">
        <v>14</v>
      </c>
      <c r="B417">
        <v>3</v>
      </c>
      <c r="C417">
        <v>2</v>
      </c>
      <c r="D417">
        <v>8</v>
      </c>
      <c r="E417">
        <v>1</v>
      </c>
      <c r="F417" s="8">
        <v>15.366</v>
      </c>
      <c r="H417">
        <f t="shared" si="33"/>
        <v>15.366</v>
      </c>
    </row>
    <row r="418" spans="1:9" x14ac:dyDescent="0.3">
      <c r="A418" t="s">
        <v>14</v>
      </c>
      <c r="B418">
        <v>3</v>
      </c>
      <c r="C418">
        <v>2</v>
      </c>
      <c r="D418">
        <v>9</v>
      </c>
      <c r="E418">
        <v>1</v>
      </c>
      <c r="F418" s="8">
        <v>16.449000000000002</v>
      </c>
      <c r="H418">
        <f t="shared" si="33"/>
        <v>16.449000000000002</v>
      </c>
    </row>
    <row r="419" spans="1:9" x14ac:dyDescent="0.3">
      <c r="A419" t="s">
        <v>14</v>
      </c>
      <c r="B419">
        <v>3</v>
      </c>
      <c r="C419">
        <v>2</v>
      </c>
      <c r="D419">
        <v>10</v>
      </c>
      <c r="E419">
        <v>1</v>
      </c>
      <c r="F419" s="8">
        <v>13.446999999999999</v>
      </c>
      <c r="G419">
        <v>4.5655599540802596</v>
      </c>
      <c r="H419">
        <f t="shared" si="33"/>
        <v>8.8814400459197387</v>
      </c>
    </row>
    <row r="420" spans="1:9" x14ac:dyDescent="0.3">
      <c r="A420" t="s">
        <v>14</v>
      </c>
      <c r="B420">
        <v>3</v>
      </c>
      <c r="C420">
        <v>2</v>
      </c>
      <c r="D420">
        <v>11</v>
      </c>
      <c r="E420">
        <v>1</v>
      </c>
      <c r="F420" s="8">
        <v>16.106000000000002</v>
      </c>
      <c r="H420">
        <f t="shared" si="33"/>
        <v>16.106000000000002</v>
      </c>
    </row>
    <row r="421" spans="1:9" x14ac:dyDescent="0.3">
      <c r="F421" s="1">
        <v>16.399272727272727</v>
      </c>
      <c r="H421" s="1">
        <f>AVERAGE(H410:H420)</f>
        <v>11.590731684912088</v>
      </c>
      <c r="I421">
        <f>H421/F421</f>
        <v>0.70678327494585658</v>
      </c>
    </row>
    <row r="422" spans="1:9" x14ac:dyDescent="0.3">
      <c r="A422" t="s">
        <v>14</v>
      </c>
      <c r="B422">
        <v>3</v>
      </c>
      <c r="C422">
        <v>2</v>
      </c>
      <c r="D422">
        <v>1</v>
      </c>
      <c r="E422">
        <v>10</v>
      </c>
      <c r="F422" s="8">
        <v>15.8</v>
      </c>
      <c r="G422">
        <v>15.5</v>
      </c>
      <c r="H422">
        <f>F422-G422</f>
        <v>0.30000000000000071</v>
      </c>
    </row>
    <row r="423" spans="1:9" x14ac:dyDescent="0.3">
      <c r="A423" t="s">
        <v>14</v>
      </c>
      <c r="B423">
        <v>3</v>
      </c>
      <c r="C423">
        <v>2</v>
      </c>
      <c r="D423">
        <v>2</v>
      </c>
      <c r="E423">
        <v>10</v>
      </c>
      <c r="F423" s="8">
        <v>14.1</v>
      </c>
      <c r="G423">
        <v>9.6039999999999992</v>
      </c>
      <c r="H423">
        <f t="shared" ref="H423:H432" si="34">F423-G423</f>
        <v>4.4960000000000004</v>
      </c>
    </row>
    <row r="424" spans="1:9" x14ac:dyDescent="0.3">
      <c r="A424" t="s">
        <v>14</v>
      </c>
      <c r="B424">
        <v>3</v>
      </c>
      <c r="C424">
        <v>2</v>
      </c>
      <c r="D424">
        <v>3</v>
      </c>
      <c r="E424">
        <v>10</v>
      </c>
      <c r="F424" s="8">
        <v>15.1</v>
      </c>
      <c r="G424">
        <v>9.5602059952045</v>
      </c>
      <c r="H424">
        <f t="shared" si="34"/>
        <v>5.5397940047954997</v>
      </c>
    </row>
    <row r="425" spans="1:9" x14ac:dyDescent="0.3">
      <c r="A425" t="s">
        <v>14</v>
      </c>
      <c r="B425">
        <v>3</v>
      </c>
      <c r="C425">
        <v>2</v>
      </c>
      <c r="D425">
        <v>4</v>
      </c>
      <c r="E425">
        <v>10</v>
      </c>
      <c r="F425" s="8">
        <v>13.9</v>
      </c>
      <c r="G425">
        <v>9.109</v>
      </c>
      <c r="H425">
        <f t="shared" si="34"/>
        <v>4.7910000000000004</v>
      </c>
    </row>
    <row r="426" spans="1:9" x14ac:dyDescent="0.3">
      <c r="A426" t="s">
        <v>14</v>
      </c>
      <c r="B426">
        <v>3</v>
      </c>
      <c r="C426">
        <v>2</v>
      </c>
      <c r="D426">
        <v>5</v>
      </c>
      <c r="E426">
        <v>10</v>
      </c>
      <c r="F426" s="8">
        <v>13.5</v>
      </c>
      <c r="G426">
        <v>12.9381173074587</v>
      </c>
      <c r="H426">
        <f t="shared" si="34"/>
        <v>0.56188269254129963</v>
      </c>
    </row>
    <row r="427" spans="1:9" x14ac:dyDescent="0.3">
      <c r="A427" t="s">
        <v>14</v>
      </c>
      <c r="B427">
        <v>3</v>
      </c>
      <c r="C427">
        <v>2</v>
      </c>
      <c r="D427">
        <v>6</v>
      </c>
      <c r="E427">
        <v>10</v>
      </c>
      <c r="F427" s="8">
        <v>13.9</v>
      </c>
      <c r="G427">
        <v>11.9</v>
      </c>
      <c r="H427">
        <f t="shared" si="34"/>
        <v>2</v>
      </c>
    </row>
    <row r="428" spans="1:9" x14ac:dyDescent="0.3">
      <c r="A428" t="s">
        <v>14</v>
      </c>
      <c r="B428">
        <v>3</v>
      </c>
      <c r="C428">
        <v>2</v>
      </c>
      <c r="D428">
        <v>7</v>
      </c>
      <c r="E428">
        <v>10</v>
      </c>
      <c r="F428" s="8">
        <v>15.6</v>
      </c>
      <c r="G428">
        <v>14</v>
      </c>
      <c r="H428">
        <f t="shared" si="34"/>
        <v>1.5999999999999996</v>
      </c>
    </row>
    <row r="429" spans="1:9" x14ac:dyDescent="0.3">
      <c r="A429" t="s">
        <v>14</v>
      </c>
      <c r="B429">
        <v>3</v>
      </c>
      <c r="C429">
        <v>2</v>
      </c>
      <c r="D429">
        <v>8</v>
      </c>
      <c r="E429">
        <v>10</v>
      </c>
      <c r="F429" s="8">
        <v>11.6</v>
      </c>
      <c r="G429">
        <v>10.061760842627701</v>
      </c>
      <c r="H429">
        <f t="shared" si="34"/>
        <v>1.5382391573722991</v>
      </c>
    </row>
    <row r="430" spans="1:9" x14ac:dyDescent="0.3">
      <c r="A430" t="s">
        <v>14</v>
      </c>
      <c r="B430">
        <v>3</v>
      </c>
      <c r="C430">
        <v>2</v>
      </c>
      <c r="D430">
        <v>9</v>
      </c>
      <c r="E430">
        <v>10</v>
      </c>
      <c r="F430" s="8">
        <v>14.6</v>
      </c>
      <c r="G430">
        <v>13.603102535349</v>
      </c>
      <c r="H430">
        <f t="shared" si="34"/>
        <v>0.99689746465099915</v>
      </c>
    </row>
    <row r="431" spans="1:9" x14ac:dyDescent="0.3">
      <c r="A431" t="s">
        <v>14</v>
      </c>
      <c r="B431">
        <v>3</v>
      </c>
      <c r="C431">
        <v>2</v>
      </c>
      <c r="D431">
        <v>10</v>
      </c>
      <c r="E431">
        <v>10</v>
      </c>
      <c r="F431" s="8">
        <v>13.5</v>
      </c>
      <c r="G431">
        <v>10.0417847727773</v>
      </c>
      <c r="H431">
        <f t="shared" si="34"/>
        <v>3.4582152272227002</v>
      </c>
    </row>
    <row r="432" spans="1:9" x14ac:dyDescent="0.3">
      <c r="A432" t="s">
        <v>14</v>
      </c>
      <c r="B432">
        <v>3</v>
      </c>
      <c r="C432">
        <v>2</v>
      </c>
      <c r="D432">
        <v>11</v>
      </c>
      <c r="E432">
        <v>10</v>
      </c>
      <c r="F432" s="8">
        <v>15.3</v>
      </c>
      <c r="G432">
        <v>15</v>
      </c>
      <c r="H432">
        <f t="shared" si="34"/>
        <v>0.30000000000000071</v>
      </c>
    </row>
    <row r="433" spans="1:9" x14ac:dyDescent="0.3">
      <c r="F433" s="1">
        <v>14.263636363636364</v>
      </c>
      <c r="H433" s="1">
        <f>AVERAGE(H422:H432)</f>
        <v>2.3256389587802548</v>
      </c>
      <c r="I433">
        <f>H433/F433</f>
        <v>0.16304670839122246</v>
      </c>
    </row>
    <row r="434" spans="1:9" x14ac:dyDescent="0.3">
      <c r="A434" t="s">
        <v>14</v>
      </c>
      <c r="B434">
        <v>3</v>
      </c>
      <c r="C434">
        <v>3</v>
      </c>
      <c r="D434">
        <v>1</v>
      </c>
      <c r="E434">
        <v>0</v>
      </c>
      <c r="F434">
        <v>15.9505884875087</v>
      </c>
      <c r="H434">
        <f>F434-G434</f>
        <v>15.9505884875087</v>
      </c>
    </row>
    <row r="435" spans="1:9" x14ac:dyDescent="0.3">
      <c r="A435" t="s">
        <v>14</v>
      </c>
      <c r="B435">
        <v>3</v>
      </c>
      <c r="C435">
        <v>3</v>
      </c>
      <c r="D435">
        <v>2</v>
      </c>
      <c r="E435">
        <v>0</v>
      </c>
      <c r="F435">
        <v>14.699044892041501</v>
      </c>
      <c r="H435">
        <f t="shared" ref="H435:H444" si="35">F435-G435</f>
        <v>14.699044892041501</v>
      </c>
    </row>
    <row r="436" spans="1:9" x14ac:dyDescent="0.3">
      <c r="A436" t="s">
        <v>14</v>
      </c>
      <c r="B436">
        <v>3</v>
      </c>
      <c r="C436">
        <v>3</v>
      </c>
      <c r="D436">
        <v>3</v>
      </c>
      <c r="E436">
        <v>0</v>
      </c>
      <c r="F436">
        <v>16.556430959744599</v>
      </c>
      <c r="H436">
        <f t="shared" si="35"/>
        <v>16.556430959744599</v>
      </c>
    </row>
    <row r="437" spans="1:9" x14ac:dyDescent="0.3">
      <c r="A437" t="s">
        <v>14</v>
      </c>
      <c r="B437">
        <v>3</v>
      </c>
      <c r="C437">
        <v>3</v>
      </c>
      <c r="D437">
        <v>4</v>
      </c>
      <c r="E437">
        <v>0</v>
      </c>
      <c r="F437">
        <v>18.326746063756001</v>
      </c>
      <c r="H437">
        <f t="shared" si="35"/>
        <v>18.326746063756001</v>
      </c>
    </row>
    <row r="438" spans="1:9" x14ac:dyDescent="0.3">
      <c r="A438" t="s">
        <v>14</v>
      </c>
      <c r="B438">
        <v>3</v>
      </c>
      <c r="C438">
        <v>3</v>
      </c>
      <c r="D438">
        <v>5</v>
      </c>
      <c r="E438">
        <v>0</v>
      </c>
      <c r="F438">
        <v>14.891504960352799</v>
      </c>
      <c r="H438">
        <f t="shared" si="35"/>
        <v>14.891504960352799</v>
      </c>
    </row>
    <row r="439" spans="1:9" x14ac:dyDescent="0.3">
      <c r="A439" t="s">
        <v>14</v>
      </c>
      <c r="B439">
        <v>3</v>
      </c>
      <c r="C439">
        <v>3</v>
      </c>
      <c r="D439">
        <v>6</v>
      </c>
      <c r="E439">
        <v>0</v>
      </c>
      <c r="F439">
        <v>14.6793879683696</v>
      </c>
      <c r="H439">
        <f t="shared" si="35"/>
        <v>14.6793879683696</v>
      </c>
    </row>
    <row r="440" spans="1:9" x14ac:dyDescent="0.3">
      <c r="A440" t="s">
        <v>14</v>
      </c>
      <c r="B440">
        <v>3</v>
      </c>
      <c r="C440">
        <v>3</v>
      </c>
      <c r="D440">
        <v>7</v>
      </c>
      <c r="E440">
        <v>0</v>
      </c>
      <c r="F440">
        <v>16.357756874621199</v>
      </c>
      <c r="G440">
        <v>11.0733416899619</v>
      </c>
      <c r="H440">
        <f t="shared" si="35"/>
        <v>5.2844151846592986</v>
      </c>
    </row>
    <row r="441" spans="1:9" x14ac:dyDescent="0.3">
      <c r="A441" t="s">
        <v>14</v>
      </c>
      <c r="B441">
        <v>3</v>
      </c>
      <c r="C441">
        <v>3</v>
      </c>
      <c r="D441">
        <v>8</v>
      </c>
      <c r="E441">
        <v>0</v>
      </c>
      <c r="F441">
        <v>14.6793879683696</v>
      </c>
      <c r="H441">
        <f t="shared" si="35"/>
        <v>14.6793879683696</v>
      </c>
    </row>
    <row r="442" spans="1:9" x14ac:dyDescent="0.3">
      <c r="A442" t="s">
        <v>14</v>
      </c>
      <c r="B442">
        <v>3</v>
      </c>
      <c r="C442">
        <v>3</v>
      </c>
      <c r="D442">
        <v>9</v>
      </c>
      <c r="E442">
        <v>0</v>
      </c>
      <c r="F442">
        <v>15.5879606438544</v>
      </c>
      <c r="H442">
        <f t="shared" si="35"/>
        <v>15.5879606438544</v>
      </c>
    </row>
    <row r="443" spans="1:9" x14ac:dyDescent="0.3">
      <c r="A443" t="s">
        <v>14</v>
      </c>
      <c r="B443">
        <v>3</v>
      </c>
      <c r="C443">
        <v>3</v>
      </c>
      <c r="D443">
        <v>10</v>
      </c>
      <c r="E443">
        <v>0</v>
      </c>
      <c r="F443">
        <v>14.5956698417298</v>
      </c>
      <c r="H443">
        <f t="shared" si="35"/>
        <v>14.5956698417298</v>
      </c>
    </row>
    <row r="444" spans="1:9" x14ac:dyDescent="0.3">
      <c r="A444" t="s">
        <v>14</v>
      </c>
      <c r="B444">
        <v>3</v>
      </c>
      <c r="C444">
        <v>3</v>
      </c>
      <c r="D444">
        <v>11</v>
      </c>
      <c r="E444">
        <v>0</v>
      </c>
      <c r="F444">
        <v>14.835774125639499</v>
      </c>
      <c r="H444">
        <f t="shared" si="35"/>
        <v>14.835774125639499</v>
      </c>
    </row>
    <row r="445" spans="1:9" x14ac:dyDescent="0.3">
      <c r="F445" s="1">
        <v>15.560022980544336</v>
      </c>
      <c r="H445" s="1">
        <f>AVERAGE(H434:H444)</f>
        <v>14.553355554184161</v>
      </c>
      <c r="I445">
        <f>H445/F445</f>
        <v>0.93530424552593061</v>
      </c>
    </row>
    <row r="446" spans="1:9" x14ac:dyDescent="0.3">
      <c r="A446" t="s">
        <v>14</v>
      </c>
      <c r="B446">
        <v>3</v>
      </c>
      <c r="C446">
        <v>3</v>
      </c>
      <c r="D446">
        <v>1</v>
      </c>
      <c r="E446">
        <v>1E-3</v>
      </c>
      <c r="F446">
        <v>13.2063900985257</v>
      </c>
      <c r="G446">
        <v>5.8096951722825798</v>
      </c>
      <c r="H446">
        <f>F446-G446</f>
        <v>7.3966949262431205</v>
      </c>
    </row>
    <row r="447" spans="1:9" x14ac:dyDescent="0.3">
      <c r="A447" t="s">
        <v>14</v>
      </c>
      <c r="B447">
        <v>3</v>
      </c>
      <c r="C447">
        <v>3</v>
      </c>
      <c r="D447">
        <v>2</v>
      </c>
      <c r="E447">
        <v>1E-3</v>
      </c>
      <c r="F447">
        <v>16.386186144619</v>
      </c>
      <c r="H447">
        <f t="shared" ref="H447:H456" si="36">F447-G447</f>
        <v>16.386186144619</v>
      </c>
    </row>
    <row r="448" spans="1:9" x14ac:dyDescent="0.3">
      <c r="A448" t="s">
        <v>14</v>
      </c>
      <c r="B448">
        <v>3</v>
      </c>
      <c r="C448">
        <v>3</v>
      </c>
      <c r="D448">
        <v>3</v>
      </c>
      <c r="E448">
        <v>1E-3</v>
      </c>
      <c r="F448">
        <v>16.185629953728998</v>
      </c>
      <c r="H448">
        <f t="shared" si="36"/>
        <v>16.185629953728998</v>
      </c>
    </row>
    <row r="449" spans="1:9" x14ac:dyDescent="0.3">
      <c r="A449" t="s">
        <v>14</v>
      </c>
      <c r="B449">
        <v>3</v>
      </c>
      <c r="C449">
        <v>3</v>
      </c>
      <c r="D449">
        <v>4</v>
      </c>
      <c r="E449">
        <v>1E-3</v>
      </c>
      <c r="F449">
        <v>16.386186144619</v>
      </c>
      <c r="H449">
        <f t="shared" si="36"/>
        <v>16.386186144619</v>
      </c>
    </row>
    <row r="450" spans="1:9" x14ac:dyDescent="0.3">
      <c r="A450" t="s">
        <v>14</v>
      </c>
      <c r="B450">
        <v>3</v>
      </c>
      <c r="C450">
        <v>3</v>
      </c>
      <c r="D450">
        <v>5</v>
      </c>
      <c r="E450">
        <v>1E-3</v>
      </c>
      <c r="F450">
        <v>14.111091139708099</v>
      </c>
      <c r="H450">
        <f t="shared" si="36"/>
        <v>14.111091139708099</v>
      </c>
    </row>
    <row r="451" spans="1:9" x14ac:dyDescent="0.3">
      <c r="A451" t="s">
        <v>14</v>
      </c>
      <c r="B451">
        <v>3</v>
      </c>
      <c r="C451">
        <v>3</v>
      </c>
      <c r="D451">
        <v>6</v>
      </c>
      <c r="E451">
        <v>1E-3</v>
      </c>
      <c r="F451">
        <v>17.311280286241399</v>
      </c>
      <c r="H451">
        <f t="shared" si="36"/>
        <v>17.311280286241399</v>
      </c>
    </row>
    <row r="452" spans="1:9" x14ac:dyDescent="0.3">
      <c r="A452" t="s">
        <v>14</v>
      </c>
      <c r="B452">
        <v>3</v>
      </c>
      <c r="C452">
        <v>3</v>
      </c>
      <c r="D452">
        <v>7</v>
      </c>
      <c r="E452">
        <v>1E-3</v>
      </c>
      <c r="F452">
        <v>14.111091139708099</v>
      </c>
      <c r="H452">
        <f t="shared" si="36"/>
        <v>14.111091139708099</v>
      </c>
    </row>
    <row r="453" spans="1:9" x14ac:dyDescent="0.3">
      <c r="A453" t="s">
        <v>14</v>
      </c>
      <c r="B453">
        <v>3</v>
      </c>
      <c r="C453">
        <v>3</v>
      </c>
      <c r="D453">
        <v>8</v>
      </c>
      <c r="E453">
        <v>1E-3</v>
      </c>
      <c r="F453">
        <v>14.805133961715001</v>
      </c>
      <c r="H453">
        <f t="shared" si="36"/>
        <v>14.805133961715001</v>
      </c>
    </row>
    <row r="454" spans="1:9" x14ac:dyDescent="0.3">
      <c r="A454" t="s">
        <v>14</v>
      </c>
      <c r="B454">
        <v>3</v>
      </c>
      <c r="C454">
        <v>3</v>
      </c>
      <c r="D454">
        <v>9</v>
      </c>
      <c r="E454">
        <v>1E-3</v>
      </c>
      <c r="F454">
        <v>15.6784987876883</v>
      </c>
      <c r="H454">
        <f t="shared" si="36"/>
        <v>15.6784987876883</v>
      </c>
    </row>
    <row r="455" spans="1:9" x14ac:dyDescent="0.3">
      <c r="A455" t="s">
        <v>14</v>
      </c>
      <c r="B455">
        <v>3</v>
      </c>
      <c r="C455">
        <v>3</v>
      </c>
      <c r="D455">
        <v>10</v>
      </c>
      <c r="E455">
        <v>1E-3</v>
      </c>
      <c r="F455">
        <v>14.9056568196334</v>
      </c>
      <c r="G455">
        <v>11.240300309701301</v>
      </c>
      <c r="H455">
        <f t="shared" si="36"/>
        <v>3.6653565099320993</v>
      </c>
    </row>
    <row r="456" spans="1:9" x14ac:dyDescent="0.3">
      <c r="A456" t="s">
        <v>14</v>
      </c>
      <c r="B456">
        <v>3</v>
      </c>
      <c r="C456">
        <v>3</v>
      </c>
      <c r="D456">
        <v>11</v>
      </c>
      <c r="E456">
        <v>1E-3</v>
      </c>
      <c r="F456">
        <v>15.7797059007487</v>
      </c>
      <c r="H456">
        <f t="shared" si="36"/>
        <v>15.7797059007487</v>
      </c>
    </row>
    <row r="457" spans="1:9" x14ac:dyDescent="0.3">
      <c r="F457" s="1">
        <v>15.3515318524487</v>
      </c>
      <c r="H457" s="1">
        <f>AVERAGE(H446:H456)</f>
        <v>13.801532263177439</v>
      </c>
      <c r="I457">
        <f>H457/F457</f>
        <v>0.89903290406657221</v>
      </c>
    </row>
    <row r="458" spans="1:9" x14ac:dyDescent="0.3">
      <c r="A458" t="s">
        <v>14</v>
      </c>
      <c r="B458">
        <v>3</v>
      </c>
      <c r="C458">
        <v>3</v>
      </c>
      <c r="D458">
        <v>1</v>
      </c>
      <c r="E458">
        <v>0.1</v>
      </c>
      <c r="F458">
        <v>20.1865705400681</v>
      </c>
      <c r="G458">
        <v>9.8300236577546993</v>
      </c>
      <c r="H458">
        <f>F458-G458</f>
        <v>10.356546882313401</v>
      </c>
    </row>
    <row r="459" spans="1:9" x14ac:dyDescent="0.3">
      <c r="A459" t="s">
        <v>14</v>
      </c>
      <c r="B459">
        <v>3</v>
      </c>
      <c r="C459">
        <v>3</v>
      </c>
      <c r="D459">
        <v>2</v>
      </c>
      <c r="E459">
        <v>0.1</v>
      </c>
      <c r="F459">
        <v>20.694223419965201</v>
      </c>
      <c r="G459">
        <v>4.6430042110953096</v>
      </c>
      <c r="H459">
        <f t="shared" ref="H459:H468" si="37">F459-G459</f>
        <v>16.051219208869892</v>
      </c>
    </row>
    <row r="460" spans="1:9" x14ac:dyDescent="0.3">
      <c r="A460" t="s">
        <v>14</v>
      </c>
      <c r="B460">
        <v>3</v>
      </c>
      <c r="C460">
        <v>3</v>
      </c>
      <c r="D460">
        <v>3</v>
      </c>
      <c r="E460">
        <v>0.1</v>
      </c>
      <c r="F460">
        <v>17.625742773310101</v>
      </c>
      <c r="H460">
        <f t="shared" si="37"/>
        <v>17.625742773310101</v>
      </c>
    </row>
    <row r="461" spans="1:9" x14ac:dyDescent="0.3">
      <c r="A461" t="s">
        <v>14</v>
      </c>
      <c r="B461">
        <v>3</v>
      </c>
      <c r="C461">
        <v>3</v>
      </c>
      <c r="D461">
        <v>4</v>
      </c>
      <c r="E461">
        <v>0.1</v>
      </c>
      <c r="F461">
        <v>20.694223419965201</v>
      </c>
      <c r="G461">
        <v>16.690000000000001</v>
      </c>
      <c r="H461">
        <f t="shared" si="37"/>
        <v>4.0042234199652</v>
      </c>
    </row>
    <row r="462" spans="1:9" x14ac:dyDescent="0.3">
      <c r="A462" t="s">
        <v>14</v>
      </c>
      <c r="B462">
        <v>3</v>
      </c>
      <c r="C462">
        <v>3</v>
      </c>
      <c r="D462">
        <v>5</v>
      </c>
      <c r="E462">
        <v>0.1</v>
      </c>
      <c r="F462">
        <v>16.396000000000001</v>
      </c>
      <c r="H462">
        <f t="shared" si="37"/>
        <v>16.396000000000001</v>
      </c>
    </row>
    <row r="463" spans="1:9" x14ac:dyDescent="0.3">
      <c r="A463" t="s">
        <v>14</v>
      </c>
      <c r="B463">
        <v>3</v>
      </c>
      <c r="C463">
        <v>3</v>
      </c>
      <c r="D463">
        <v>6</v>
      </c>
      <c r="E463">
        <v>0.1</v>
      </c>
      <c r="F463">
        <v>17.067</v>
      </c>
      <c r="G463">
        <v>8.8056955408702091</v>
      </c>
      <c r="H463">
        <f t="shared" si="37"/>
        <v>8.2613044591297911</v>
      </c>
    </row>
    <row r="464" spans="1:9" x14ac:dyDescent="0.3">
      <c r="A464" t="s">
        <v>14</v>
      </c>
      <c r="B464">
        <v>3</v>
      </c>
      <c r="C464">
        <v>3</v>
      </c>
      <c r="D464">
        <v>7</v>
      </c>
      <c r="E464">
        <v>0.1</v>
      </c>
      <c r="F464">
        <v>15.647</v>
      </c>
      <c r="G464">
        <v>9.0185141561691697</v>
      </c>
      <c r="H464">
        <f t="shared" si="37"/>
        <v>6.6284858438308305</v>
      </c>
    </row>
    <row r="465" spans="1:9" x14ac:dyDescent="0.3">
      <c r="A465" t="s">
        <v>14</v>
      </c>
      <c r="B465">
        <v>3</v>
      </c>
      <c r="C465">
        <v>3</v>
      </c>
      <c r="D465">
        <v>8</v>
      </c>
      <c r="E465">
        <v>0.1</v>
      </c>
      <c r="F465">
        <v>16.657</v>
      </c>
      <c r="G465">
        <v>10.657</v>
      </c>
      <c r="H465">
        <f t="shared" si="37"/>
        <v>6</v>
      </c>
    </row>
    <row r="466" spans="1:9" x14ac:dyDescent="0.3">
      <c r="A466" t="s">
        <v>14</v>
      </c>
      <c r="B466">
        <v>3</v>
      </c>
      <c r="C466">
        <v>3</v>
      </c>
      <c r="D466">
        <v>9</v>
      </c>
      <c r="E466">
        <v>0.1</v>
      </c>
      <c r="F466">
        <v>16.703815955737699</v>
      </c>
      <c r="G466">
        <v>5.86469443556856</v>
      </c>
      <c r="H466">
        <f t="shared" si="37"/>
        <v>10.83912152016914</v>
      </c>
    </row>
    <row r="467" spans="1:9" x14ac:dyDescent="0.3">
      <c r="A467" t="s">
        <v>14</v>
      </c>
      <c r="B467">
        <v>3</v>
      </c>
      <c r="C467">
        <v>3</v>
      </c>
      <c r="D467">
        <v>10</v>
      </c>
      <c r="E467">
        <v>0.1</v>
      </c>
      <c r="F467">
        <v>18.408712294225001</v>
      </c>
      <c r="G467">
        <v>6.0887797451380603</v>
      </c>
      <c r="H467">
        <f t="shared" si="37"/>
        <v>12.319932549086941</v>
      </c>
    </row>
    <row r="468" spans="1:9" x14ac:dyDescent="0.3">
      <c r="A468" t="s">
        <v>14</v>
      </c>
      <c r="B468">
        <v>3</v>
      </c>
      <c r="C468">
        <v>3</v>
      </c>
      <c r="D468">
        <v>11</v>
      </c>
      <c r="E468">
        <v>0.1</v>
      </c>
      <c r="F468">
        <v>16.703815955737699</v>
      </c>
      <c r="H468">
        <f t="shared" si="37"/>
        <v>16.703815955737699</v>
      </c>
    </row>
    <row r="469" spans="1:9" x14ac:dyDescent="0.3">
      <c r="F469" s="1">
        <v>17.889464032637182</v>
      </c>
      <c r="H469" s="1">
        <f>AVERAGE(H458:H468)</f>
        <v>11.380581146582999</v>
      </c>
      <c r="I469">
        <f>H469/F469</f>
        <v>0.63616110163057393</v>
      </c>
    </row>
    <row r="470" spans="1:9" x14ac:dyDescent="0.3">
      <c r="A470" t="s">
        <v>14</v>
      </c>
      <c r="B470">
        <v>3</v>
      </c>
      <c r="C470">
        <v>3</v>
      </c>
      <c r="D470">
        <v>1</v>
      </c>
      <c r="E470">
        <v>1</v>
      </c>
      <c r="F470">
        <v>17.277322615007598</v>
      </c>
      <c r="G470">
        <v>16</v>
      </c>
      <c r="H470">
        <f>F470-G470</f>
        <v>1.2773226150075985</v>
      </c>
    </row>
    <row r="471" spans="1:9" x14ac:dyDescent="0.3">
      <c r="A471" t="s">
        <v>14</v>
      </c>
      <c r="B471">
        <v>3</v>
      </c>
      <c r="C471">
        <v>3</v>
      </c>
      <c r="D471">
        <v>2</v>
      </c>
      <c r="E471">
        <v>1</v>
      </c>
      <c r="F471">
        <v>18.701124134824799</v>
      </c>
      <c r="G471">
        <v>12.826894894418601</v>
      </c>
      <c r="H471">
        <f t="shared" ref="H471:H480" si="38">F471-G471</f>
        <v>5.8742292404061978</v>
      </c>
    </row>
    <row r="472" spans="1:9" x14ac:dyDescent="0.3">
      <c r="A472" t="s">
        <v>14</v>
      </c>
      <c r="B472">
        <v>3</v>
      </c>
      <c r="C472">
        <v>3</v>
      </c>
      <c r="D472">
        <v>3</v>
      </c>
      <c r="E472">
        <v>1</v>
      </c>
      <c r="F472">
        <v>20.240557957724398</v>
      </c>
      <c r="G472">
        <v>13.8680242470606</v>
      </c>
      <c r="H472">
        <f t="shared" si="38"/>
        <v>6.3725337106637987</v>
      </c>
    </row>
    <row r="473" spans="1:9" x14ac:dyDescent="0.3">
      <c r="A473" t="s">
        <v>14</v>
      </c>
      <c r="B473">
        <v>3</v>
      </c>
      <c r="C473">
        <v>3</v>
      </c>
      <c r="D473">
        <v>4</v>
      </c>
      <c r="E473">
        <v>1</v>
      </c>
      <c r="F473">
        <v>18.187184960986102</v>
      </c>
      <c r="G473">
        <v>14.5527689213447</v>
      </c>
      <c r="H473">
        <f t="shared" si="38"/>
        <v>3.6344160396414011</v>
      </c>
    </row>
    <row r="474" spans="1:9" x14ac:dyDescent="0.3">
      <c r="A474" t="s">
        <v>14</v>
      </c>
      <c r="B474">
        <v>3</v>
      </c>
      <c r="C474">
        <v>3</v>
      </c>
      <c r="D474">
        <v>5</v>
      </c>
      <c r="E474">
        <v>1</v>
      </c>
      <c r="F474">
        <v>12.601661990418799</v>
      </c>
      <c r="G474">
        <v>11.5044195609126</v>
      </c>
      <c r="H474">
        <f t="shared" si="38"/>
        <v>1.0972424295061991</v>
      </c>
    </row>
    <row r="475" spans="1:9" x14ac:dyDescent="0.3">
      <c r="A475" t="s">
        <v>14</v>
      </c>
      <c r="B475">
        <v>3</v>
      </c>
      <c r="C475">
        <v>3</v>
      </c>
      <c r="D475">
        <v>6</v>
      </c>
      <c r="E475">
        <v>1</v>
      </c>
      <c r="F475" t="s">
        <v>8</v>
      </c>
      <c r="G475" t="s">
        <v>8</v>
      </c>
      <c r="H475" t="s">
        <v>8</v>
      </c>
    </row>
    <row r="476" spans="1:9" x14ac:dyDescent="0.3">
      <c r="A476" t="s">
        <v>14</v>
      </c>
      <c r="B476">
        <v>3</v>
      </c>
      <c r="C476">
        <v>3</v>
      </c>
      <c r="D476">
        <v>7</v>
      </c>
      <c r="E476">
        <v>1</v>
      </c>
      <c r="F476">
        <v>18.168359132578502</v>
      </c>
      <c r="G476">
        <v>12.6696365195501</v>
      </c>
      <c r="H476">
        <f t="shared" si="38"/>
        <v>5.4987226130284022</v>
      </c>
    </row>
    <row r="477" spans="1:9" x14ac:dyDescent="0.3">
      <c r="A477" t="s">
        <v>14</v>
      </c>
      <c r="B477">
        <v>3</v>
      </c>
      <c r="C477">
        <v>3</v>
      </c>
      <c r="D477">
        <v>8</v>
      </c>
      <c r="E477">
        <v>1</v>
      </c>
      <c r="F477">
        <v>12.8828452505333</v>
      </c>
      <c r="G477">
        <v>10.88</v>
      </c>
      <c r="H477">
        <f t="shared" si="38"/>
        <v>2.0028452505332996</v>
      </c>
    </row>
    <row r="478" spans="1:9" x14ac:dyDescent="0.3">
      <c r="A478" t="s">
        <v>14</v>
      </c>
      <c r="B478">
        <v>3</v>
      </c>
      <c r="C478">
        <v>3</v>
      </c>
      <c r="D478">
        <v>9</v>
      </c>
      <c r="E478">
        <v>1</v>
      </c>
      <c r="F478">
        <v>18.8008538406471</v>
      </c>
      <c r="G478">
        <v>15.8</v>
      </c>
      <c r="H478">
        <f t="shared" si="38"/>
        <v>3.0008538406470997</v>
      </c>
    </row>
    <row r="479" spans="1:9" x14ac:dyDescent="0.3">
      <c r="A479" t="s">
        <v>14</v>
      </c>
      <c r="B479">
        <v>3</v>
      </c>
      <c r="C479">
        <v>3</v>
      </c>
      <c r="D479">
        <v>10</v>
      </c>
      <c r="E479">
        <v>1</v>
      </c>
      <c r="F479">
        <v>15.2679580840139</v>
      </c>
      <c r="G479">
        <v>14.46</v>
      </c>
      <c r="H479">
        <f t="shared" si="38"/>
        <v>0.80795808401389912</v>
      </c>
    </row>
    <row r="480" spans="1:9" x14ac:dyDescent="0.3">
      <c r="A480" t="s">
        <v>14</v>
      </c>
      <c r="B480">
        <v>3</v>
      </c>
      <c r="C480">
        <v>3</v>
      </c>
      <c r="D480">
        <v>11</v>
      </c>
      <c r="E480">
        <v>1</v>
      </c>
      <c r="F480">
        <v>12.284735319604501</v>
      </c>
      <c r="G480">
        <v>12</v>
      </c>
      <c r="H480">
        <f t="shared" si="38"/>
        <v>0.2847353196045006</v>
      </c>
    </row>
    <row r="481" spans="1:9" x14ac:dyDescent="0.3">
      <c r="F481" s="1">
        <f>AVERAGE(F470:F480)</f>
        <v>16.441260328633902</v>
      </c>
      <c r="H481" s="1">
        <f>AVERAGE(H470:H480)</f>
        <v>2.9850859143052397</v>
      </c>
      <c r="I481">
        <f>H481/F481</f>
        <v>0.18156065013498082</v>
      </c>
    </row>
    <row r="482" spans="1:9" x14ac:dyDescent="0.3">
      <c r="A482" t="s">
        <v>14</v>
      </c>
      <c r="B482">
        <v>3</v>
      </c>
      <c r="C482">
        <v>3</v>
      </c>
      <c r="D482">
        <v>1</v>
      </c>
      <c r="E482">
        <v>3.16</v>
      </c>
      <c r="F482">
        <v>25.822236046993101</v>
      </c>
      <c r="G482">
        <v>18.119524139384001</v>
      </c>
      <c r="H482">
        <f>F482-G482</f>
        <v>7.7027119076090997</v>
      </c>
    </row>
    <row r="483" spans="1:9" x14ac:dyDescent="0.3">
      <c r="A483" t="s">
        <v>14</v>
      </c>
      <c r="B483">
        <v>3</v>
      </c>
      <c r="C483">
        <v>3</v>
      </c>
      <c r="D483">
        <v>2</v>
      </c>
      <c r="E483">
        <v>3.16</v>
      </c>
      <c r="F483">
        <v>13.7124691339426</v>
      </c>
      <c r="G483">
        <v>10.71</v>
      </c>
      <c r="H483">
        <f t="shared" ref="H483:H492" si="39">F483-G483</f>
        <v>3.0024691339425988</v>
      </c>
    </row>
    <row r="484" spans="1:9" x14ac:dyDescent="0.3">
      <c r="A484" t="s">
        <v>14</v>
      </c>
      <c r="B484">
        <v>3</v>
      </c>
      <c r="C484">
        <v>3</v>
      </c>
      <c r="D484">
        <v>3</v>
      </c>
      <c r="E484">
        <v>3.16</v>
      </c>
      <c r="F484">
        <v>13.6656037101338</v>
      </c>
      <c r="G484">
        <v>12.8</v>
      </c>
      <c r="H484">
        <f t="shared" si="39"/>
        <v>0.865603710133799</v>
      </c>
    </row>
    <row r="485" spans="1:9" x14ac:dyDescent="0.3">
      <c r="A485" t="s">
        <v>14</v>
      </c>
      <c r="B485">
        <v>3</v>
      </c>
      <c r="C485">
        <v>3</v>
      </c>
      <c r="D485">
        <v>4</v>
      </c>
      <c r="E485">
        <v>3.16</v>
      </c>
      <c r="F485">
        <v>16.240275766146802</v>
      </c>
      <c r="G485">
        <v>15.5</v>
      </c>
      <c r="H485">
        <f t="shared" si="39"/>
        <v>0.74027576614680157</v>
      </c>
    </row>
    <row r="486" spans="1:9" x14ac:dyDescent="0.3">
      <c r="A486" t="s">
        <v>14</v>
      </c>
      <c r="B486">
        <v>3</v>
      </c>
      <c r="C486">
        <v>3</v>
      </c>
      <c r="D486">
        <v>5</v>
      </c>
      <c r="E486">
        <v>3.16</v>
      </c>
      <c r="F486">
        <v>13.221969389840201</v>
      </c>
      <c r="G486">
        <v>9.4158649230053904</v>
      </c>
      <c r="H486">
        <f t="shared" si="39"/>
        <v>3.8061044668348103</v>
      </c>
    </row>
    <row r="487" spans="1:9" x14ac:dyDescent="0.3">
      <c r="A487" t="s">
        <v>14</v>
      </c>
      <c r="B487">
        <v>3</v>
      </c>
      <c r="C487">
        <v>3</v>
      </c>
      <c r="D487">
        <v>6</v>
      </c>
      <c r="E487">
        <v>3.16</v>
      </c>
      <c r="F487">
        <v>18.207971386165099</v>
      </c>
      <c r="G487">
        <v>10.3084161121515</v>
      </c>
      <c r="H487">
        <f t="shared" si="39"/>
        <v>7.8995552740135988</v>
      </c>
    </row>
    <row r="488" spans="1:9" x14ac:dyDescent="0.3">
      <c r="A488" t="s">
        <v>14</v>
      </c>
      <c r="B488">
        <v>3</v>
      </c>
      <c r="C488">
        <v>3</v>
      </c>
      <c r="D488">
        <v>7</v>
      </c>
      <c r="E488">
        <v>3.16</v>
      </c>
      <c r="F488">
        <v>13.416339189459</v>
      </c>
      <c r="G488">
        <v>11.5</v>
      </c>
      <c r="H488">
        <f t="shared" si="39"/>
        <v>1.9163391894590003</v>
      </c>
    </row>
    <row r="489" spans="1:9" x14ac:dyDescent="0.3">
      <c r="A489" t="s">
        <v>14</v>
      </c>
      <c r="B489">
        <v>3</v>
      </c>
      <c r="C489">
        <v>3</v>
      </c>
      <c r="D489">
        <v>8</v>
      </c>
      <c r="E489">
        <v>3.16</v>
      </c>
      <c r="F489">
        <v>13.2795285732781</v>
      </c>
      <c r="G489">
        <v>11.8709611361319</v>
      </c>
      <c r="H489">
        <f t="shared" si="39"/>
        <v>1.4085674371461998</v>
      </c>
    </row>
    <row r="490" spans="1:9" x14ac:dyDescent="0.3">
      <c r="A490" t="s">
        <v>14</v>
      </c>
      <c r="B490">
        <v>3</v>
      </c>
      <c r="C490">
        <v>3</v>
      </c>
      <c r="D490">
        <v>9</v>
      </c>
      <c r="E490">
        <v>3.16</v>
      </c>
      <c r="F490">
        <v>16.9052872252791</v>
      </c>
      <c r="G490">
        <v>15</v>
      </c>
      <c r="H490">
        <f t="shared" si="39"/>
        <v>1.9052872252790998</v>
      </c>
    </row>
    <row r="491" spans="1:9" x14ac:dyDescent="0.3">
      <c r="A491" t="s">
        <v>14</v>
      </c>
      <c r="B491">
        <v>3</v>
      </c>
      <c r="C491">
        <v>3</v>
      </c>
      <c r="D491">
        <v>10</v>
      </c>
      <c r="E491">
        <v>3.16</v>
      </c>
      <c r="F491">
        <v>20.534155581577199</v>
      </c>
      <c r="G491">
        <v>16.051108680289101</v>
      </c>
      <c r="H491">
        <f t="shared" si="39"/>
        <v>4.4830469012880982</v>
      </c>
    </row>
    <row r="492" spans="1:9" x14ac:dyDescent="0.3">
      <c r="A492" t="s">
        <v>14</v>
      </c>
      <c r="B492">
        <v>3</v>
      </c>
      <c r="C492">
        <v>3</v>
      </c>
      <c r="D492">
        <v>11</v>
      </c>
      <c r="E492">
        <v>3.16</v>
      </c>
      <c r="F492">
        <v>14.2267891422812</v>
      </c>
      <c r="G492">
        <v>12.263444842757099</v>
      </c>
      <c r="H492">
        <f t="shared" si="39"/>
        <v>1.9633442995241008</v>
      </c>
    </row>
    <row r="493" spans="1:9" x14ac:dyDescent="0.3">
      <c r="F493" s="1">
        <v>16.293875013190565</v>
      </c>
      <c r="H493" s="1">
        <f>AVERAGE(H482:H492)</f>
        <v>3.2448459373979279</v>
      </c>
      <c r="I493">
        <f>H493/F493</f>
        <v>0.19914513489093855</v>
      </c>
    </row>
    <row r="494" spans="1:9" x14ac:dyDescent="0.3">
      <c r="A494" t="s">
        <v>14</v>
      </c>
      <c r="B494">
        <v>3</v>
      </c>
      <c r="C494">
        <v>3</v>
      </c>
      <c r="D494">
        <v>1</v>
      </c>
      <c r="E494">
        <v>10</v>
      </c>
      <c r="F494">
        <v>18.373105034357199</v>
      </c>
      <c r="G494">
        <v>17.902969775138601</v>
      </c>
      <c r="H494">
        <f>F494-G494</f>
        <v>0.47013525921859767</v>
      </c>
    </row>
    <row r="495" spans="1:9" x14ac:dyDescent="0.3">
      <c r="A495" t="s">
        <v>14</v>
      </c>
      <c r="B495">
        <v>3</v>
      </c>
      <c r="C495">
        <v>3</v>
      </c>
      <c r="D495">
        <v>2</v>
      </c>
      <c r="E495">
        <v>10</v>
      </c>
      <c r="F495">
        <v>15.351213208132799</v>
      </c>
      <c r="G495">
        <v>15.1</v>
      </c>
      <c r="H495">
        <f t="shared" ref="H495:H504" si="40">F495-G495</f>
        <v>0.25121320813279979</v>
      </c>
    </row>
    <row r="496" spans="1:9" x14ac:dyDescent="0.3">
      <c r="A496" t="s">
        <v>14</v>
      </c>
      <c r="B496">
        <v>3</v>
      </c>
      <c r="C496">
        <v>3</v>
      </c>
      <c r="D496">
        <v>3</v>
      </c>
      <c r="E496">
        <v>10</v>
      </c>
      <c r="F496">
        <v>16.523116267125701</v>
      </c>
      <c r="G496">
        <v>14.516582585622301</v>
      </c>
      <c r="H496">
        <f t="shared" si="40"/>
        <v>2.0065336815034005</v>
      </c>
    </row>
    <row r="497" spans="1:9" x14ac:dyDescent="0.3">
      <c r="A497" t="s">
        <v>14</v>
      </c>
      <c r="B497">
        <v>3</v>
      </c>
      <c r="C497">
        <v>3</v>
      </c>
      <c r="D497">
        <v>4</v>
      </c>
      <c r="E497">
        <v>10</v>
      </c>
      <c r="F497">
        <v>16.523116267125701</v>
      </c>
      <c r="G497">
        <v>15.7</v>
      </c>
      <c r="H497">
        <f t="shared" si="40"/>
        <v>0.82311626712570174</v>
      </c>
    </row>
    <row r="498" spans="1:9" x14ac:dyDescent="0.3">
      <c r="A498" t="s">
        <v>14</v>
      </c>
      <c r="B498">
        <v>3</v>
      </c>
      <c r="C498">
        <v>3</v>
      </c>
      <c r="D498">
        <v>5</v>
      </c>
      <c r="E498">
        <v>10</v>
      </c>
      <c r="F498">
        <v>16.968619225994601</v>
      </c>
      <c r="G498">
        <v>16.7</v>
      </c>
      <c r="H498">
        <f t="shared" si="40"/>
        <v>0.26861922599460186</v>
      </c>
    </row>
    <row r="499" spans="1:9" x14ac:dyDescent="0.3">
      <c r="A499" t="s">
        <v>14</v>
      </c>
      <c r="B499">
        <v>3</v>
      </c>
      <c r="C499">
        <v>3</v>
      </c>
      <c r="D499">
        <v>6</v>
      </c>
      <c r="E499">
        <v>10</v>
      </c>
      <c r="F499">
        <v>16.185463350877299</v>
      </c>
      <c r="G499">
        <v>15.7</v>
      </c>
      <c r="H499">
        <f t="shared" si="40"/>
        <v>0.48546335087729986</v>
      </c>
    </row>
    <row r="500" spans="1:9" x14ac:dyDescent="0.3">
      <c r="A500" t="s">
        <v>14</v>
      </c>
      <c r="B500">
        <v>3</v>
      </c>
      <c r="C500">
        <v>3</v>
      </c>
      <c r="D500">
        <v>7</v>
      </c>
      <c r="E500">
        <v>10</v>
      </c>
      <c r="F500">
        <v>19.028313053654699</v>
      </c>
      <c r="G500">
        <v>17.8517678010416</v>
      </c>
      <c r="H500">
        <f t="shared" si="40"/>
        <v>1.1765452526130993</v>
      </c>
    </row>
    <row r="501" spans="1:9" x14ac:dyDescent="0.3">
      <c r="A501" t="s">
        <v>14</v>
      </c>
      <c r="B501">
        <v>3</v>
      </c>
      <c r="C501">
        <v>3</v>
      </c>
      <c r="D501">
        <v>8</v>
      </c>
      <c r="E501">
        <v>10</v>
      </c>
      <c r="F501">
        <v>18.971179350118</v>
      </c>
      <c r="G501">
        <v>18.070644403654299</v>
      </c>
      <c r="H501">
        <f t="shared" si="40"/>
        <v>0.90053494646370069</v>
      </c>
    </row>
    <row r="502" spans="1:9" x14ac:dyDescent="0.3">
      <c r="A502" t="s">
        <v>14</v>
      </c>
      <c r="B502">
        <v>3</v>
      </c>
      <c r="C502">
        <v>3</v>
      </c>
      <c r="D502">
        <v>9</v>
      </c>
      <c r="E502">
        <v>10</v>
      </c>
      <c r="F502">
        <v>15.061056773134</v>
      </c>
      <c r="G502">
        <v>13.449976248951399</v>
      </c>
      <c r="H502">
        <f t="shared" si="40"/>
        <v>1.6110805241826007</v>
      </c>
    </row>
    <row r="503" spans="1:9" x14ac:dyDescent="0.3">
      <c r="A503" t="s">
        <v>14</v>
      </c>
      <c r="B503">
        <v>3</v>
      </c>
      <c r="C503">
        <v>3</v>
      </c>
      <c r="D503">
        <v>10</v>
      </c>
      <c r="E503">
        <v>10</v>
      </c>
      <c r="F503">
        <v>19.376385230777899</v>
      </c>
      <c r="G503">
        <v>17.532178200502301</v>
      </c>
      <c r="H503">
        <f t="shared" si="40"/>
        <v>1.844207030275598</v>
      </c>
    </row>
    <row r="504" spans="1:9" x14ac:dyDescent="0.3">
      <c r="A504" t="s">
        <v>14</v>
      </c>
      <c r="B504">
        <v>3</v>
      </c>
      <c r="C504">
        <v>3</v>
      </c>
      <c r="D504">
        <v>11</v>
      </c>
      <c r="E504">
        <v>10</v>
      </c>
      <c r="F504">
        <v>18.132665514567002</v>
      </c>
      <c r="G504">
        <v>18.100000000000001</v>
      </c>
      <c r="H504">
        <f t="shared" si="40"/>
        <v>3.2665514567000287E-2</v>
      </c>
    </row>
    <row r="505" spans="1:9" x14ac:dyDescent="0.3">
      <c r="F505" s="1">
        <v>17.317657570533175</v>
      </c>
      <c r="H505" s="1">
        <f>AVERAGE(H494:H504)</f>
        <v>0.89728311463221821</v>
      </c>
      <c r="I505">
        <f>H505/F505</f>
        <v>5.1813191881042185E-2</v>
      </c>
    </row>
    <row r="506" spans="1:9" x14ac:dyDescent="0.3">
      <c r="A506" t="s">
        <v>14</v>
      </c>
      <c r="B506">
        <v>5</v>
      </c>
      <c r="C506">
        <v>1</v>
      </c>
      <c r="D506">
        <v>1</v>
      </c>
      <c r="E506">
        <v>0</v>
      </c>
      <c r="F506">
        <v>88.263000000000005</v>
      </c>
      <c r="H506">
        <f>F506-G506</f>
        <v>88.263000000000005</v>
      </c>
    </row>
    <row r="507" spans="1:9" x14ac:dyDescent="0.3">
      <c r="A507" t="s">
        <v>14</v>
      </c>
      <c r="B507">
        <v>5</v>
      </c>
      <c r="C507">
        <v>1</v>
      </c>
      <c r="D507">
        <v>2</v>
      </c>
      <c r="E507">
        <v>0</v>
      </c>
      <c r="F507">
        <v>76.417000000000002</v>
      </c>
      <c r="H507">
        <f t="shared" ref="H507:H515" si="41">F507-G507</f>
        <v>76.417000000000002</v>
      </c>
    </row>
    <row r="508" spans="1:9" x14ac:dyDescent="0.3">
      <c r="A508" t="s">
        <v>14</v>
      </c>
      <c r="B508">
        <v>5</v>
      </c>
      <c r="C508">
        <v>1</v>
      </c>
      <c r="D508">
        <v>3</v>
      </c>
      <c r="E508">
        <v>0</v>
      </c>
      <c r="F508">
        <v>75.825000000000003</v>
      </c>
      <c r="H508">
        <f t="shared" si="41"/>
        <v>75.825000000000003</v>
      </c>
    </row>
    <row r="509" spans="1:9" x14ac:dyDescent="0.3">
      <c r="A509" t="s">
        <v>14</v>
      </c>
      <c r="B509">
        <v>5</v>
      </c>
      <c r="C509">
        <v>1</v>
      </c>
      <c r="D509">
        <v>4</v>
      </c>
      <c r="E509">
        <v>0</v>
      </c>
      <c r="F509">
        <v>72.802999999999997</v>
      </c>
      <c r="G509">
        <v>21.053835887329281</v>
      </c>
      <c r="H509">
        <f t="shared" si="41"/>
        <v>51.749164112670712</v>
      </c>
    </row>
    <row r="510" spans="1:9" x14ac:dyDescent="0.3">
      <c r="A510" t="s">
        <v>14</v>
      </c>
      <c r="B510">
        <v>5</v>
      </c>
      <c r="C510">
        <v>1</v>
      </c>
      <c r="D510">
        <v>5</v>
      </c>
      <c r="E510">
        <v>0</v>
      </c>
      <c r="F510">
        <v>81.459000000000003</v>
      </c>
      <c r="H510">
        <f t="shared" si="41"/>
        <v>81.459000000000003</v>
      </c>
    </row>
    <row r="511" spans="1:9" x14ac:dyDescent="0.3">
      <c r="A511" t="s">
        <v>14</v>
      </c>
      <c r="B511">
        <v>5</v>
      </c>
      <c r="C511">
        <v>1</v>
      </c>
      <c r="D511">
        <v>6</v>
      </c>
      <c r="E511">
        <v>0</v>
      </c>
      <c r="F511">
        <v>72.831999999999994</v>
      </c>
      <c r="G511">
        <v>13.307984951397099</v>
      </c>
      <c r="H511">
        <f t="shared" si="41"/>
        <v>59.524015048602891</v>
      </c>
    </row>
    <row r="512" spans="1:9" x14ac:dyDescent="0.3">
      <c r="A512" t="s">
        <v>14</v>
      </c>
      <c r="B512">
        <v>5</v>
      </c>
      <c r="C512">
        <v>1</v>
      </c>
      <c r="D512">
        <v>7</v>
      </c>
      <c r="E512">
        <v>0</v>
      </c>
      <c r="F512">
        <v>67.667000000000002</v>
      </c>
      <c r="H512">
        <f t="shared" si="41"/>
        <v>67.667000000000002</v>
      </c>
    </row>
    <row r="513" spans="1:9" x14ac:dyDescent="0.3">
      <c r="A513" t="s">
        <v>14</v>
      </c>
      <c r="B513">
        <v>5</v>
      </c>
      <c r="C513">
        <v>1</v>
      </c>
      <c r="D513">
        <v>8</v>
      </c>
      <c r="E513">
        <v>0</v>
      </c>
      <c r="F513">
        <v>81.498999999999995</v>
      </c>
      <c r="H513">
        <f t="shared" si="41"/>
        <v>81.498999999999995</v>
      </c>
    </row>
    <row r="514" spans="1:9" x14ac:dyDescent="0.3">
      <c r="A514" t="s">
        <v>14</v>
      </c>
      <c r="B514">
        <v>5</v>
      </c>
      <c r="C514">
        <v>1</v>
      </c>
      <c r="D514">
        <v>9</v>
      </c>
      <c r="E514">
        <v>0</v>
      </c>
      <c r="F514">
        <v>72.268000000000001</v>
      </c>
      <c r="G514">
        <v>22.023550238112257</v>
      </c>
      <c r="H514">
        <f t="shared" si="41"/>
        <v>50.244449761887743</v>
      </c>
    </row>
    <row r="515" spans="1:9" x14ac:dyDescent="0.3">
      <c r="A515" t="s">
        <v>14</v>
      </c>
      <c r="B515">
        <v>5</v>
      </c>
      <c r="C515">
        <v>1</v>
      </c>
      <c r="D515">
        <v>10</v>
      </c>
      <c r="E515">
        <v>0</v>
      </c>
      <c r="F515">
        <v>73.222999999999999</v>
      </c>
      <c r="H515">
        <f t="shared" si="41"/>
        <v>73.222999999999999</v>
      </c>
    </row>
    <row r="516" spans="1:9" x14ac:dyDescent="0.3">
      <c r="F516" s="1">
        <v>76.2256</v>
      </c>
      <c r="H516" s="1">
        <f>AVERAGE(H506:H515)</f>
        <v>70.587062892316141</v>
      </c>
      <c r="I516">
        <f>H516/F516</f>
        <v>0.92602830141469716</v>
      </c>
    </row>
    <row r="517" spans="1:9" x14ac:dyDescent="0.3">
      <c r="A517" t="s">
        <v>14</v>
      </c>
      <c r="B517">
        <v>5</v>
      </c>
      <c r="C517">
        <v>1</v>
      </c>
      <c r="D517">
        <v>1</v>
      </c>
      <c r="E517">
        <v>1E-3</v>
      </c>
      <c r="F517">
        <v>77.756</v>
      </c>
      <c r="H517">
        <f>F517-G517</f>
        <v>77.756</v>
      </c>
    </row>
    <row r="518" spans="1:9" x14ac:dyDescent="0.3">
      <c r="A518" t="s">
        <v>14</v>
      </c>
      <c r="B518">
        <v>5</v>
      </c>
      <c r="C518">
        <v>1</v>
      </c>
      <c r="D518">
        <v>2</v>
      </c>
      <c r="E518">
        <v>1E-3</v>
      </c>
      <c r="F518">
        <v>88.608000000000004</v>
      </c>
      <c r="H518">
        <f t="shared" ref="H518:H527" si="42">F518-G518</f>
        <v>88.608000000000004</v>
      </c>
    </row>
    <row r="519" spans="1:9" x14ac:dyDescent="0.3">
      <c r="A519" t="s">
        <v>14</v>
      </c>
      <c r="B519">
        <v>5</v>
      </c>
      <c r="C519">
        <v>1</v>
      </c>
      <c r="D519">
        <v>3</v>
      </c>
      <c r="E519">
        <v>1E-3</v>
      </c>
      <c r="F519">
        <v>75.042000000000002</v>
      </c>
      <c r="H519">
        <f t="shared" si="42"/>
        <v>75.042000000000002</v>
      </c>
    </row>
    <row r="520" spans="1:9" x14ac:dyDescent="0.3">
      <c r="A520" t="s">
        <v>14</v>
      </c>
      <c r="B520">
        <v>5</v>
      </c>
      <c r="C520">
        <v>1</v>
      </c>
      <c r="D520">
        <v>4</v>
      </c>
      <c r="E520">
        <v>1E-3</v>
      </c>
      <c r="F520">
        <v>71.667000000000002</v>
      </c>
      <c r="H520">
        <f t="shared" si="42"/>
        <v>71.667000000000002</v>
      </c>
    </row>
    <row r="521" spans="1:9" x14ac:dyDescent="0.3">
      <c r="A521" t="s">
        <v>14</v>
      </c>
      <c r="B521">
        <v>5</v>
      </c>
      <c r="C521">
        <v>1</v>
      </c>
      <c r="D521">
        <v>5</v>
      </c>
      <c r="E521">
        <v>1E-3</v>
      </c>
      <c r="F521">
        <v>83.332999999999998</v>
      </c>
      <c r="G521">
        <v>83</v>
      </c>
      <c r="H521">
        <f t="shared" si="42"/>
        <v>0.33299999999999841</v>
      </c>
    </row>
    <row r="522" spans="1:9" x14ac:dyDescent="0.3">
      <c r="A522" t="s">
        <v>14</v>
      </c>
      <c r="B522">
        <v>5</v>
      </c>
      <c r="C522">
        <v>1</v>
      </c>
      <c r="D522">
        <v>6</v>
      </c>
      <c r="E522">
        <v>1E-3</v>
      </c>
      <c r="F522">
        <v>70.281000000000006</v>
      </c>
      <c r="G522">
        <v>32.662658751172792</v>
      </c>
      <c r="H522">
        <f t="shared" si="42"/>
        <v>37.618341248827214</v>
      </c>
    </row>
    <row r="523" spans="1:9" x14ac:dyDescent="0.3">
      <c r="A523" t="s">
        <v>14</v>
      </c>
      <c r="B523">
        <v>5</v>
      </c>
      <c r="C523">
        <v>1</v>
      </c>
      <c r="D523">
        <v>7</v>
      </c>
      <c r="E523">
        <v>1E-3</v>
      </c>
      <c r="F523">
        <v>74.144999999999996</v>
      </c>
      <c r="H523">
        <f t="shared" si="42"/>
        <v>74.144999999999996</v>
      </c>
    </row>
    <row r="524" spans="1:9" x14ac:dyDescent="0.3">
      <c r="A524" t="s">
        <v>14</v>
      </c>
      <c r="B524">
        <v>5</v>
      </c>
      <c r="C524">
        <v>1</v>
      </c>
      <c r="D524">
        <v>8</v>
      </c>
      <c r="E524">
        <v>1E-3</v>
      </c>
      <c r="F524">
        <v>68.599000000000004</v>
      </c>
      <c r="H524">
        <f t="shared" si="42"/>
        <v>68.599000000000004</v>
      </c>
    </row>
    <row r="525" spans="1:9" x14ac:dyDescent="0.3">
      <c r="A525" t="s">
        <v>14</v>
      </c>
      <c r="B525">
        <v>5</v>
      </c>
      <c r="C525">
        <v>1</v>
      </c>
      <c r="D525">
        <v>9</v>
      </c>
      <c r="E525">
        <v>1E-3</v>
      </c>
      <c r="F525">
        <v>78.477000000000004</v>
      </c>
      <c r="H525">
        <f t="shared" si="42"/>
        <v>78.477000000000004</v>
      </c>
    </row>
    <row r="526" spans="1:9" x14ac:dyDescent="0.3">
      <c r="A526" t="s">
        <v>14</v>
      </c>
      <c r="B526">
        <v>5</v>
      </c>
      <c r="C526">
        <v>1</v>
      </c>
      <c r="D526">
        <v>10</v>
      </c>
      <c r="E526">
        <v>1E-3</v>
      </c>
      <c r="F526">
        <v>76.801000000000002</v>
      </c>
      <c r="G526">
        <v>35.953973416690417</v>
      </c>
      <c r="H526">
        <f t="shared" si="42"/>
        <v>40.847026583309585</v>
      </c>
    </row>
    <row r="527" spans="1:9" x14ac:dyDescent="0.3">
      <c r="A527" t="s">
        <v>14</v>
      </c>
      <c r="B527">
        <v>5</v>
      </c>
      <c r="C527">
        <v>1</v>
      </c>
      <c r="D527">
        <v>11</v>
      </c>
      <c r="E527">
        <v>1E-3</v>
      </c>
      <c r="F527">
        <v>69.844999999999999</v>
      </c>
      <c r="H527">
        <f t="shared" si="42"/>
        <v>69.844999999999999</v>
      </c>
    </row>
    <row r="528" spans="1:9" x14ac:dyDescent="0.3">
      <c r="F528" s="1">
        <v>75.868545454545469</v>
      </c>
      <c r="H528" s="1">
        <f>AVERAGE(H517:H527)</f>
        <v>62.085215257466977</v>
      </c>
      <c r="I528">
        <f>H528/F528</f>
        <v>0.81832615724343372</v>
      </c>
    </row>
    <row r="529" spans="1:9" x14ac:dyDescent="0.3">
      <c r="A529" t="s">
        <v>14</v>
      </c>
      <c r="B529">
        <v>5</v>
      </c>
      <c r="C529">
        <v>1</v>
      </c>
      <c r="D529">
        <v>1</v>
      </c>
      <c r="E529">
        <v>0.01</v>
      </c>
      <c r="F529">
        <v>76.875</v>
      </c>
      <c r="H529">
        <f>F529-G529</f>
        <v>76.875</v>
      </c>
    </row>
    <row r="530" spans="1:9" x14ac:dyDescent="0.3">
      <c r="A530" t="s">
        <v>14</v>
      </c>
      <c r="B530">
        <v>5</v>
      </c>
      <c r="C530">
        <v>1</v>
      </c>
      <c r="D530">
        <v>2</v>
      </c>
      <c r="E530">
        <v>0.01</v>
      </c>
      <c r="F530">
        <v>77.036000000000001</v>
      </c>
      <c r="H530">
        <f t="shared" ref="H530:H532" si="43">F530-G530</f>
        <v>77.036000000000001</v>
      </c>
    </row>
    <row r="531" spans="1:9" x14ac:dyDescent="0.3">
      <c r="A531" t="s">
        <v>14</v>
      </c>
      <c r="B531">
        <v>5</v>
      </c>
      <c r="C531">
        <v>1</v>
      </c>
      <c r="D531">
        <v>3</v>
      </c>
      <c r="E531">
        <v>0.01</v>
      </c>
      <c r="F531">
        <v>73.977999999999994</v>
      </c>
      <c r="H531">
        <f t="shared" si="43"/>
        <v>73.977999999999994</v>
      </c>
    </row>
    <row r="532" spans="1:9" x14ac:dyDescent="0.3">
      <c r="A532" t="s">
        <v>14</v>
      </c>
      <c r="B532">
        <v>5</v>
      </c>
      <c r="C532">
        <v>1</v>
      </c>
      <c r="D532">
        <v>4</v>
      </c>
      <c r="E532">
        <v>0.01</v>
      </c>
      <c r="F532">
        <v>66.792000000000002</v>
      </c>
      <c r="H532">
        <f t="shared" si="43"/>
        <v>66.792000000000002</v>
      </c>
    </row>
    <row r="533" spans="1:9" x14ac:dyDescent="0.3">
      <c r="A533" t="s">
        <v>14</v>
      </c>
      <c r="B533">
        <v>5</v>
      </c>
      <c r="C533">
        <v>1</v>
      </c>
      <c r="D533">
        <v>5</v>
      </c>
      <c r="E533">
        <v>0.01</v>
      </c>
      <c r="F533" t="s">
        <v>8</v>
      </c>
      <c r="H533" t="s">
        <v>8</v>
      </c>
    </row>
    <row r="534" spans="1:9" x14ac:dyDescent="0.3">
      <c r="A534" t="s">
        <v>14</v>
      </c>
      <c r="B534">
        <v>5</v>
      </c>
      <c r="C534">
        <v>1</v>
      </c>
      <c r="D534">
        <v>6</v>
      </c>
      <c r="E534">
        <v>0.01</v>
      </c>
      <c r="F534" t="s">
        <v>8</v>
      </c>
      <c r="H534" t="s">
        <v>8</v>
      </c>
    </row>
    <row r="535" spans="1:9" x14ac:dyDescent="0.3">
      <c r="A535" t="s">
        <v>14</v>
      </c>
      <c r="B535">
        <v>5</v>
      </c>
      <c r="C535">
        <v>1</v>
      </c>
      <c r="D535">
        <v>7</v>
      </c>
      <c r="E535">
        <v>0.01</v>
      </c>
      <c r="F535" t="s">
        <v>8</v>
      </c>
      <c r="H535" t="s">
        <v>8</v>
      </c>
    </row>
    <row r="536" spans="1:9" x14ac:dyDescent="0.3">
      <c r="A536" t="s">
        <v>14</v>
      </c>
      <c r="B536">
        <v>5</v>
      </c>
      <c r="C536">
        <v>1</v>
      </c>
      <c r="D536">
        <v>8</v>
      </c>
      <c r="E536">
        <v>0.01</v>
      </c>
      <c r="F536" t="s">
        <v>8</v>
      </c>
      <c r="H536" t="s">
        <v>8</v>
      </c>
    </row>
    <row r="537" spans="1:9" x14ac:dyDescent="0.3">
      <c r="A537" t="s">
        <v>14</v>
      </c>
      <c r="B537">
        <v>5</v>
      </c>
      <c r="C537">
        <v>1</v>
      </c>
      <c r="D537">
        <v>9</v>
      </c>
      <c r="E537">
        <v>0.01</v>
      </c>
      <c r="F537" t="s">
        <v>8</v>
      </c>
      <c r="H537" t="s">
        <v>8</v>
      </c>
    </row>
    <row r="538" spans="1:9" x14ac:dyDescent="0.3">
      <c r="A538" t="s">
        <v>14</v>
      </c>
      <c r="B538">
        <v>5</v>
      </c>
      <c r="C538">
        <v>1</v>
      </c>
      <c r="D538">
        <v>10</v>
      </c>
      <c r="E538">
        <v>0.01</v>
      </c>
      <c r="F538" t="s">
        <v>8</v>
      </c>
      <c r="H538" t="s">
        <v>8</v>
      </c>
    </row>
    <row r="539" spans="1:9" x14ac:dyDescent="0.3">
      <c r="F539" s="1">
        <v>73.67025000000001</v>
      </c>
      <c r="H539" s="1">
        <f>AVERAGE(H529:H538)</f>
        <v>73.67025000000001</v>
      </c>
      <c r="I539">
        <f>H539/F539</f>
        <v>1</v>
      </c>
    </row>
    <row r="540" spans="1:9" x14ac:dyDescent="0.3">
      <c r="A540" t="s">
        <v>14</v>
      </c>
      <c r="B540">
        <v>5</v>
      </c>
      <c r="C540">
        <v>1</v>
      </c>
      <c r="D540">
        <v>1</v>
      </c>
      <c r="E540">
        <v>0.1</v>
      </c>
      <c r="F540">
        <v>85.671999999999997</v>
      </c>
      <c r="H540">
        <f>F540-G540</f>
        <v>85.671999999999997</v>
      </c>
    </row>
    <row r="541" spans="1:9" x14ac:dyDescent="0.3">
      <c r="A541" t="s">
        <v>14</v>
      </c>
      <c r="B541">
        <v>5</v>
      </c>
      <c r="C541">
        <v>1</v>
      </c>
      <c r="D541">
        <v>2</v>
      </c>
      <c r="E541">
        <v>0.1</v>
      </c>
      <c r="F541">
        <v>87.682000000000002</v>
      </c>
      <c r="H541">
        <f t="shared" ref="H541:H550" si="44">F541-G541</f>
        <v>87.682000000000002</v>
      </c>
    </row>
    <row r="542" spans="1:9" x14ac:dyDescent="0.3">
      <c r="A542" t="s">
        <v>14</v>
      </c>
      <c r="B542">
        <v>5</v>
      </c>
      <c r="C542">
        <v>1</v>
      </c>
      <c r="D542">
        <v>3</v>
      </c>
      <c r="E542">
        <v>0.1</v>
      </c>
      <c r="F542">
        <v>88.418999999999997</v>
      </c>
      <c r="H542">
        <f t="shared" si="44"/>
        <v>88.418999999999997</v>
      </c>
    </row>
    <row r="543" spans="1:9" x14ac:dyDescent="0.3">
      <c r="A543" t="s">
        <v>14</v>
      </c>
      <c r="B543">
        <v>5</v>
      </c>
      <c r="C543">
        <v>1</v>
      </c>
      <c r="D543">
        <v>4</v>
      </c>
      <c r="E543">
        <v>0.1</v>
      </c>
      <c r="F543">
        <v>70.099999999999994</v>
      </c>
      <c r="H543">
        <f t="shared" si="44"/>
        <v>70.099999999999994</v>
      </c>
    </row>
    <row r="544" spans="1:9" x14ac:dyDescent="0.3">
      <c r="A544" t="s">
        <v>14</v>
      </c>
      <c r="B544">
        <v>5</v>
      </c>
      <c r="C544">
        <v>1</v>
      </c>
      <c r="D544">
        <v>5</v>
      </c>
      <c r="E544">
        <v>0.1</v>
      </c>
      <c r="F544">
        <v>82.417000000000002</v>
      </c>
      <c r="H544">
        <f t="shared" si="44"/>
        <v>82.417000000000002</v>
      </c>
    </row>
    <row r="545" spans="1:9" x14ac:dyDescent="0.3">
      <c r="A545" t="s">
        <v>14</v>
      </c>
      <c r="B545">
        <v>5</v>
      </c>
      <c r="C545">
        <v>1</v>
      </c>
      <c r="D545">
        <v>6</v>
      </c>
      <c r="E545">
        <v>0.1</v>
      </c>
      <c r="F545">
        <v>94.941999999999993</v>
      </c>
      <c r="H545">
        <f t="shared" si="44"/>
        <v>94.941999999999993</v>
      </c>
    </row>
    <row r="546" spans="1:9" x14ac:dyDescent="0.3">
      <c r="A546" t="s">
        <v>14</v>
      </c>
      <c r="B546">
        <v>5</v>
      </c>
      <c r="C546">
        <v>1</v>
      </c>
      <c r="D546">
        <v>7</v>
      </c>
      <c r="E546">
        <v>0.1</v>
      </c>
      <c r="F546">
        <v>80.900000000000006</v>
      </c>
      <c r="H546">
        <f t="shared" si="44"/>
        <v>80.900000000000006</v>
      </c>
    </row>
    <row r="547" spans="1:9" x14ac:dyDescent="0.3">
      <c r="A547" t="s">
        <v>14</v>
      </c>
      <c r="B547">
        <v>5</v>
      </c>
      <c r="C547">
        <v>1</v>
      </c>
      <c r="D547">
        <v>8</v>
      </c>
      <c r="E547">
        <v>0.1</v>
      </c>
      <c r="F547">
        <v>72.974000000000004</v>
      </c>
      <c r="H547">
        <f t="shared" si="44"/>
        <v>72.974000000000004</v>
      </c>
    </row>
    <row r="548" spans="1:9" x14ac:dyDescent="0.3">
      <c r="A548" t="s">
        <v>14</v>
      </c>
      <c r="B548">
        <v>5</v>
      </c>
      <c r="C548">
        <v>1</v>
      </c>
      <c r="D548">
        <v>9</v>
      </c>
      <c r="E548">
        <v>0.1</v>
      </c>
      <c r="F548">
        <v>79.805000000000007</v>
      </c>
      <c r="G548">
        <v>18.044685740495449</v>
      </c>
      <c r="H548">
        <f t="shared" si="44"/>
        <v>61.760314259504554</v>
      </c>
    </row>
    <row r="549" spans="1:9" x14ac:dyDescent="0.3">
      <c r="A549" t="s">
        <v>14</v>
      </c>
      <c r="B549">
        <v>5</v>
      </c>
      <c r="C549">
        <v>1</v>
      </c>
      <c r="D549">
        <v>10</v>
      </c>
      <c r="E549">
        <v>0.1</v>
      </c>
      <c r="F549">
        <v>78.509</v>
      </c>
      <c r="H549">
        <f t="shared" si="44"/>
        <v>78.509</v>
      </c>
    </row>
    <row r="550" spans="1:9" x14ac:dyDescent="0.3">
      <c r="A550" t="s">
        <v>14</v>
      </c>
      <c r="B550">
        <v>5</v>
      </c>
      <c r="C550">
        <v>1</v>
      </c>
      <c r="D550">
        <v>11</v>
      </c>
      <c r="E550">
        <v>0.1</v>
      </c>
      <c r="F550">
        <v>79.811000000000007</v>
      </c>
      <c r="H550">
        <f t="shared" si="44"/>
        <v>79.811000000000007</v>
      </c>
    </row>
    <row r="551" spans="1:9" x14ac:dyDescent="0.3">
      <c r="F551" s="1">
        <v>81.930090909090922</v>
      </c>
      <c r="H551" s="1">
        <f>AVERAGE(H540:H550)</f>
        <v>80.289664932682228</v>
      </c>
      <c r="I551">
        <f>H551/F551</f>
        <v>0.97997773518610032</v>
      </c>
    </row>
    <row r="552" spans="1:9" x14ac:dyDescent="0.3">
      <c r="A552" t="s">
        <v>14</v>
      </c>
      <c r="B552">
        <v>5</v>
      </c>
      <c r="C552">
        <v>1</v>
      </c>
      <c r="D552">
        <v>1</v>
      </c>
      <c r="E552">
        <v>1</v>
      </c>
      <c r="F552">
        <v>72.790999999999997</v>
      </c>
      <c r="G552">
        <v>52.637982598602299</v>
      </c>
      <c r="H552">
        <f>F552-G552</f>
        <v>20.153017401397697</v>
      </c>
    </row>
    <row r="553" spans="1:9" x14ac:dyDescent="0.3">
      <c r="A553" t="s">
        <v>14</v>
      </c>
      <c r="B553">
        <v>5</v>
      </c>
      <c r="C553">
        <v>1</v>
      </c>
      <c r="D553">
        <v>2</v>
      </c>
      <c r="E553">
        <v>1</v>
      </c>
      <c r="F553">
        <v>80.478999999999999</v>
      </c>
      <c r="G553">
        <v>76.741202837579692</v>
      </c>
      <c r="H553">
        <f t="shared" ref="H553:H562" si="45">F553-G553</f>
        <v>3.737797162420307</v>
      </c>
    </row>
    <row r="554" spans="1:9" x14ac:dyDescent="0.3">
      <c r="A554" t="s">
        <v>14</v>
      </c>
      <c r="B554">
        <v>5</v>
      </c>
      <c r="C554">
        <v>1</v>
      </c>
      <c r="D554">
        <v>3</v>
      </c>
      <c r="E554">
        <v>1</v>
      </c>
      <c r="F554">
        <v>77.756</v>
      </c>
      <c r="G554">
        <v>42.675339657799341</v>
      </c>
      <c r="H554">
        <f t="shared" si="45"/>
        <v>35.080660342200659</v>
      </c>
    </row>
    <row r="555" spans="1:9" x14ac:dyDescent="0.3">
      <c r="A555" t="s">
        <v>14</v>
      </c>
      <c r="B555">
        <v>5</v>
      </c>
      <c r="C555">
        <v>1</v>
      </c>
      <c r="D555">
        <v>4</v>
      </c>
      <c r="E555">
        <v>1</v>
      </c>
      <c r="F555">
        <v>79.040999999999997</v>
      </c>
      <c r="G555">
        <v>57.714065789645097</v>
      </c>
      <c r="H555">
        <f t="shared" si="45"/>
        <v>21.326934210354899</v>
      </c>
    </row>
    <row r="556" spans="1:9" x14ac:dyDescent="0.3">
      <c r="A556" t="s">
        <v>14</v>
      </c>
      <c r="B556">
        <v>5</v>
      </c>
      <c r="C556">
        <v>1</v>
      </c>
      <c r="D556">
        <v>5</v>
      </c>
      <c r="E556">
        <v>1</v>
      </c>
      <c r="F556">
        <v>76.757000000000005</v>
      </c>
      <c r="G556">
        <v>72.025541820426199</v>
      </c>
      <c r="H556">
        <f t="shared" si="45"/>
        <v>4.7314581795738064</v>
      </c>
    </row>
    <row r="557" spans="1:9" x14ac:dyDescent="0.3">
      <c r="A557" t="s">
        <v>14</v>
      </c>
      <c r="B557">
        <v>5</v>
      </c>
      <c r="C557">
        <v>1</v>
      </c>
      <c r="D557">
        <v>6</v>
      </c>
      <c r="E557">
        <v>1</v>
      </c>
      <c r="F557">
        <v>81.238</v>
      </c>
      <c r="G557">
        <v>67.591110851645894</v>
      </c>
      <c r="H557">
        <f t="shared" si="45"/>
        <v>13.646889148354106</v>
      </c>
    </row>
    <row r="558" spans="1:9" x14ac:dyDescent="0.3">
      <c r="A558" t="s">
        <v>14</v>
      </c>
      <c r="B558">
        <v>5</v>
      </c>
      <c r="C558">
        <v>1</v>
      </c>
      <c r="D558">
        <v>7</v>
      </c>
      <c r="E558">
        <v>1</v>
      </c>
      <c r="F558">
        <v>71.680000000000007</v>
      </c>
      <c r="G558">
        <v>59</v>
      </c>
      <c r="H558">
        <f t="shared" si="45"/>
        <v>12.680000000000007</v>
      </c>
    </row>
    <row r="559" spans="1:9" x14ac:dyDescent="0.3">
      <c r="A559" t="s">
        <v>14</v>
      </c>
      <c r="B559">
        <v>5</v>
      </c>
      <c r="C559">
        <v>1</v>
      </c>
      <c r="D559">
        <v>8</v>
      </c>
      <c r="E559">
        <v>1</v>
      </c>
      <c r="F559">
        <v>86.256</v>
      </c>
      <c r="G559">
        <v>57.368146752721799</v>
      </c>
      <c r="H559">
        <f t="shared" si="45"/>
        <v>28.887853247278201</v>
      </c>
    </row>
    <row r="560" spans="1:9" x14ac:dyDescent="0.3">
      <c r="A560" t="s">
        <v>14</v>
      </c>
      <c r="B560">
        <v>5</v>
      </c>
      <c r="C560">
        <v>1</v>
      </c>
      <c r="D560">
        <v>9</v>
      </c>
      <c r="E560">
        <v>1</v>
      </c>
      <c r="F560">
        <v>64.822000000000003</v>
      </c>
      <c r="G560">
        <v>48.51</v>
      </c>
      <c r="H560">
        <f t="shared" si="45"/>
        <v>16.312000000000005</v>
      </c>
    </row>
    <row r="561" spans="1:9" x14ac:dyDescent="0.3">
      <c r="A561" t="s">
        <v>14</v>
      </c>
      <c r="B561">
        <v>5</v>
      </c>
      <c r="C561">
        <v>1</v>
      </c>
      <c r="D561">
        <v>10</v>
      </c>
      <c r="E561">
        <v>1</v>
      </c>
      <c r="F561">
        <v>79.787999999999997</v>
      </c>
      <c r="G561">
        <v>41.563431791482699</v>
      </c>
      <c r="H561">
        <f t="shared" si="45"/>
        <v>38.224568208517297</v>
      </c>
    </row>
    <row r="562" spans="1:9" x14ac:dyDescent="0.3">
      <c r="A562" t="s">
        <v>14</v>
      </c>
      <c r="B562">
        <v>5</v>
      </c>
      <c r="C562">
        <v>1</v>
      </c>
      <c r="D562">
        <v>11</v>
      </c>
      <c r="E562">
        <v>1</v>
      </c>
      <c r="F562">
        <v>67.588999999999999</v>
      </c>
      <c r="G562">
        <v>55</v>
      </c>
      <c r="H562">
        <f t="shared" si="45"/>
        <v>12.588999999999999</v>
      </c>
    </row>
    <row r="563" spans="1:9" x14ac:dyDescent="0.3">
      <c r="F563" s="1">
        <v>76.199727272727259</v>
      </c>
      <c r="H563" s="1">
        <f>AVERAGE(H552:H562)</f>
        <v>18.851834354554271</v>
      </c>
      <c r="I563">
        <f>H563/F563</f>
        <v>0.24740028644828962</v>
      </c>
    </row>
    <row r="564" spans="1:9" x14ac:dyDescent="0.3">
      <c r="A564" t="s">
        <v>14</v>
      </c>
      <c r="B564">
        <v>5</v>
      </c>
      <c r="C564">
        <v>1</v>
      </c>
      <c r="D564">
        <v>1</v>
      </c>
      <c r="E564">
        <v>10</v>
      </c>
      <c r="F564">
        <v>68.796999999999997</v>
      </c>
      <c r="G564">
        <v>62.450726097981402</v>
      </c>
      <c r="H564">
        <f>F564-G564</f>
        <v>6.346273902018595</v>
      </c>
    </row>
    <row r="565" spans="1:9" x14ac:dyDescent="0.3">
      <c r="A565" t="s">
        <v>14</v>
      </c>
      <c r="B565">
        <v>5</v>
      </c>
      <c r="C565">
        <v>1</v>
      </c>
      <c r="D565">
        <v>2</v>
      </c>
      <c r="E565">
        <v>10</v>
      </c>
      <c r="F565">
        <v>88.477000000000004</v>
      </c>
      <c r="G565">
        <v>75.225698749463007</v>
      </c>
      <c r="H565">
        <f t="shared" ref="H565:H574" si="46">F565-G565</f>
        <v>13.251301250536997</v>
      </c>
    </row>
    <row r="566" spans="1:9" x14ac:dyDescent="0.3">
      <c r="A566" t="s">
        <v>14</v>
      </c>
      <c r="B566">
        <v>5</v>
      </c>
      <c r="C566">
        <v>1</v>
      </c>
      <c r="D566">
        <v>3</v>
      </c>
      <c r="E566">
        <v>10</v>
      </c>
      <c r="F566">
        <v>74.274000000000001</v>
      </c>
      <c r="G566">
        <v>40.196147026625454</v>
      </c>
      <c r="H566">
        <f t="shared" si="46"/>
        <v>34.077852973374547</v>
      </c>
    </row>
    <row r="567" spans="1:9" x14ac:dyDescent="0.3">
      <c r="A567" t="s">
        <v>14</v>
      </c>
      <c r="B567">
        <v>5</v>
      </c>
      <c r="C567">
        <v>1</v>
      </c>
      <c r="D567">
        <v>4</v>
      </c>
      <c r="E567">
        <v>10</v>
      </c>
      <c r="F567">
        <v>88.695999999999998</v>
      </c>
      <c r="G567">
        <v>70.6771927145343</v>
      </c>
      <c r="H567">
        <f t="shared" si="46"/>
        <v>18.018807285465698</v>
      </c>
    </row>
    <row r="568" spans="1:9" x14ac:dyDescent="0.3">
      <c r="A568" t="s">
        <v>14</v>
      </c>
      <c r="B568">
        <v>5</v>
      </c>
      <c r="C568">
        <v>1</v>
      </c>
      <c r="D568">
        <v>5</v>
      </c>
      <c r="E568">
        <v>10</v>
      </c>
      <c r="F568">
        <v>93.370999999999995</v>
      </c>
      <c r="G568">
        <v>90.370999999999995</v>
      </c>
      <c r="H568">
        <f t="shared" si="46"/>
        <v>3</v>
      </c>
    </row>
    <row r="569" spans="1:9" x14ac:dyDescent="0.3">
      <c r="A569" t="s">
        <v>14</v>
      </c>
      <c r="B569">
        <v>5</v>
      </c>
      <c r="C569">
        <v>1</v>
      </c>
      <c r="D569">
        <v>6</v>
      </c>
      <c r="E569">
        <v>10</v>
      </c>
      <c r="F569">
        <v>86.929000000000002</v>
      </c>
      <c r="G569">
        <v>72.920526699281595</v>
      </c>
      <c r="H569">
        <f t="shared" si="46"/>
        <v>14.008473300718407</v>
      </c>
    </row>
    <row r="570" spans="1:9" x14ac:dyDescent="0.3">
      <c r="A570" t="s">
        <v>14</v>
      </c>
      <c r="B570">
        <v>5</v>
      </c>
      <c r="C570">
        <v>1</v>
      </c>
      <c r="D570">
        <v>7</v>
      </c>
      <c r="E570">
        <v>10</v>
      </c>
      <c r="F570">
        <v>73.385999999999996</v>
      </c>
      <c r="G570">
        <v>53</v>
      </c>
      <c r="H570">
        <f t="shared" si="46"/>
        <v>20.385999999999996</v>
      </c>
    </row>
    <row r="571" spans="1:9" x14ac:dyDescent="0.3">
      <c r="A571" t="s">
        <v>14</v>
      </c>
      <c r="B571">
        <v>5</v>
      </c>
      <c r="C571">
        <v>1</v>
      </c>
      <c r="D571">
        <v>8</v>
      </c>
      <c r="E571">
        <v>10</v>
      </c>
      <c r="F571">
        <v>83.465000000000003</v>
      </c>
      <c r="G571">
        <v>60.9540729611019</v>
      </c>
      <c r="H571">
        <f t="shared" si="46"/>
        <v>22.510927038898103</v>
      </c>
    </row>
    <row r="572" spans="1:9" x14ac:dyDescent="0.3">
      <c r="A572" t="s">
        <v>14</v>
      </c>
      <c r="B572">
        <v>5</v>
      </c>
      <c r="C572">
        <v>1</v>
      </c>
      <c r="D572">
        <v>9</v>
      </c>
      <c r="E572">
        <v>10</v>
      </c>
      <c r="F572">
        <v>90.632000000000005</v>
      </c>
      <c r="G572">
        <v>85</v>
      </c>
      <c r="H572">
        <f t="shared" si="46"/>
        <v>5.632000000000005</v>
      </c>
    </row>
    <row r="573" spans="1:9" x14ac:dyDescent="0.3">
      <c r="A573" t="s">
        <v>14</v>
      </c>
      <c r="B573">
        <v>5</v>
      </c>
      <c r="C573">
        <v>1</v>
      </c>
      <c r="D573">
        <v>10</v>
      </c>
      <c r="E573">
        <v>10</v>
      </c>
      <c r="F573">
        <v>101.74299999999999</v>
      </c>
      <c r="G573">
        <v>93.271559034694803</v>
      </c>
      <c r="H573">
        <f t="shared" si="46"/>
        <v>8.4714409653051916</v>
      </c>
    </row>
    <row r="574" spans="1:9" x14ac:dyDescent="0.3">
      <c r="A574" t="s">
        <v>14</v>
      </c>
      <c r="B574">
        <v>5</v>
      </c>
      <c r="C574">
        <v>1</v>
      </c>
      <c r="D574">
        <v>11</v>
      </c>
      <c r="E574">
        <v>10</v>
      </c>
      <c r="F574">
        <v>81.852000000000004</v>
      </c>
      <c r="G574">
        <v>54.567999999999998</v>
      </c>
      <c r="H574">
        <f t="shared" si="46"/>
        <v>27.284000000000006</v>
      </c>
    </row>
    <row r="575" spans="1:9" x14ac:dyDescent="0.3">
      <c r="F575" s="1">
        <v>84.692909090909083</v>
      </c>
      <c r="H575" s="1">
        <f>AVERAGE(H564:H574)</f>
        <v>15.726097883301593</v>
      </c>
      <c r="I575">
        <f>H575/F575</f>
        <v>0.1856837609205424</v>
      </c>
    </row>
    <row r="576" spans="1:9" x14ac:dyDescent="0.3">
      <c r="A576" t="s">
        <v>14</v>
      </c>
      <c r="B576">
        <v>5</v>
      </c>
      <c r="C576">
        <v>2</v>
      </c>
      <c r="D576">
        <v>1</v>
      </c>
      <c r="E576">
        <v>0</v>
      </c>
      <c r="F576">
        <v>90.843000000000004</v>
      </c>
      <c r="H576">
        <f>F576-G576</f>
        <v>90.843000000000004</v>
      </c>
    </row>
    <row r="577" spans="1:9" x14ac:dyDescent="0.3">
      <c r="A577" t="s">
        <v>14</v>
      </c>
      <c r="B577">
        <v>5</v>
      </c>
      <c r="C577">
        <v>2</v>
      </c>
      <c r="D577">
        <v>2</v>
      </c>
      <c r="E577">
        <v>0</v>
      </c>
      <c r="F577">
        <v>103.67100000000001</v>
      </c>
      <c r="H577">
        <f t="shared" ref="H577:H586" si="47">F577-G577</f>
        <v>103.67100000000001</v>
      </c>
    </row>
    <row r="578" spans="1:9" x14ac:dyDescent="0.3">
      <c r="A578" t="s">
        <v>14</v>
      </c>
      <c r="B578">
        <v>5</v>
      </c>
      <c r="C578">
        <v>2</v>
      </c>
      <c r="D578">
        <v>3</v>
      </c>
      <c r="E578">
        <v>0</v>
      </c>
      <c r="F578">
        <v>77.364000000000004</v>
      </c>
      <c r="H578">
        <f t="shared" si="47"/>
        <v>77.364000000000004</v>
      </c>
    </row>
    <row r="579" spans="1:9" x14ac:dyDescent="0.3">
      <c r="A579" t="s">
        <v>14</v>
      </c>
      <c r="B579">
        <v>5</v>
      </c>
      <c r="C579">
        <v>2</v>
      </c>
      <c r="D579">
        <v>4</v>
      </c>
      <c r="E579">
        <v>0</v>
      </c>
      <c r="F579">
        <v>72.656999999999996</v>
      </c>
      <c r="H579">
        <f t="shared" si="47"/>
        <v>72.656999999999996</v>
      </c>
    </row>
    <row r="580" spans="1:9" x14ac:dyDescent="0.3">
      <c r="A580" t="s">
        <v>14</v>
      </c>
      <c r="B580">
        <v>5</v>
      </c>
      <c r="C580">
        <v>2</v>
      </c>
      <c r="D580">
        <v>5</v>
      </c>
      <c r="E580">
        <v>0</v>
      </c>
      <c r="F580">
        <v>76.858000000000004</v>
      </c>
      <c r="H580">
        <f t="shared" si="47"/>
        <v>76.858000000000004</v>
      </c>
    </row>
    <row r="581" spans="1:9" x14ac:dyDescent="0.3">
      <c r="A581" t="s">
        <v>14</v>
      </c>
      <c r="B581">
        <v>5</v>
      </c>
      <c r="C581">
        <v>2</v>
      </c>
      <c r="D581">
        <v>6</v>
      </c>
      <c r="E581">
        <v>0</v>
      </c>
      <c r="F581">
        <v>75.852999999999994</v>
      </c>
      <c r="H581">
        <f t="shared" si="47"/>
        <v>75.852999999999994</v>
      </c>
    </row>
    <row r="582" spans="1:9" x14ac:dyDescent="0.3">
      <c r="A582" t="s">
        <v>14</v>
      </c>
      <c r="B582">
        <v>5</v>
      </c>
      <c r="C582">
        <v>2</v>
      </c>
      <c r="D582">
        <v>7</v>
      </c>
      <c r="E582">
        <v>0</v>
      </c>
      <c r="F582">
        <v>68.802999999999997</v>
      </c>
      <c r="H582">
        <f t="shared" si="47"/>
        <v>68.802999999999997</v>
      </c>
    </row>
    <row r="583" spans="1:9" x14ac:dyDescent="0.3">
      <c r="A583" t="s">
        <v>14</v>
      </c>
      <c r="B583">
        <v>5</v>
      </c>
      <c r="C583">
        <v>2</v>
      </c>
      <c r="D583">
        <v>8</v>
      </c>
      <c r="E583">
        <v>0</v>
      </c>
      <c r="F583">
        <v>76.429000000000002</v>
      </c>
      <c r="H583">
        <f t="shared" si="47"/>
        <v>76.429000000000002</v>
      </c>
    </row>
    <row r="584" spans="1:9" x14ac:dyDescent="0.3">
      <c r="A584" t="s">
        <v>14</v>
      </c>
      <c r="B584">
        <v>5</v>
      </c>
      <c r="C584">
        <v>2</v>
      </c>
      <c r="D584">
        <v>9</v>
      </c>
      <c r="E584">
        <v>0</v>
      </c>
      <c r="F584">
        <v>83.683999999999997</v>
      </c>
      <c r="H584">
        <f t="shared" si="47"/>
        <v>83.683999999999997</v>
      </c>
    </row>
    <row r="585" spans="1:9" x14ac:dyDescent="0.3">
      <c r="A585" t="s">
        <v>14</v>
      </c>
      <c r="B585">
        <v>5</v>
      </c>
      <c r="C585">
        <v>2</v>
      </c>
      <c r="D585">
        <v>10</v>
      </c>
      <c r="E585">
        <v>0</v>
      </c>
      <c r="F585">
        <v>70.292000000000002</v>
      </c>
      <c r="H585">
        <f t="shared" si="47"/>
        <v>70.292000000000002</v>
      </c>
    </row>
    <row r="586" spans="1:9" x14ac:dyDescent="0.3">
      <c r="A586" t="s">
        <v>14</v>
      </c>
      <c r="B586">
        <v>5</v>
      </c>
      <c r="C586">
        <v>2</v>
      </c>
      <c r="D586">
        <v>11</v>
      </c>
      <c r="E586">
        <v>0</v>
      </c>
      <c r="F586">
        <v>75.460999999999999</v>
      </c>
      <c r="H586">
        <f t="shared" si="47"/>
        <v>75.460999999999999</v>
      </c>
    </row>
    <row r="587" spans="1:9" x14ac:dyDescent="0.3">
      <c r="F587" s="1">
        <v>79.265000000000001</v>
      </c>
      <c r="H587" s="1">
        <f>AVERAGE(H576:H586)</f>
        <v>79.265000000000001</v>
      </c>
      <c r="I587">
        <f>H587/F587</f>
        <v>1</v>
      </c>
    </row>
    <row r="588" spans="1:9" x14ac:dyDescent="0.3">
      <c r="A588" t="s">
        <v>14</v>
      </c>
      <c r="B588">
        <v>5</v>
      </c>
      <c r="C588">
        <v>2</v>
      </c>
      <c r="D588">
        <v>1</v>
      </c>
      <c r="E588">
        <v>1E-3</v>
      </c>
      <c r="F588">
        <v>79.463999999999999</v>
      </c>
      <c r="H588">
        <f>F588-G588</f>
        <v>79.463999999999999</v>
      </c>
    </row>
    <row r="589" spans="1:9" x14ac:dyDescent="0.3">
      <c r="A589" t="s">
        <v>14</v>
      </c>
      <c r="B589">
        <v>5</v>
      </c>
      <c r="C589">
        <v>2</v>
      </c>
      <c r="D589">
        <v>2</v>
      </c>
      <c r="E589">
        <v>1E-3</v>
      </c>
      <c r="F589">
        <v>87.900999999999996</v>
      </c>
      <c r="H589">
        <f t="shared" ref="H589:H598" si="48">F589-G589</f>
        <v>87.900999999999996</v>
      </c>
    </row>
    <row r="590" spans="1:9" x14ac:dyDescent="0.3">
      <c r="A590" t="s">
        <v>14</v>
      </c>
      <c r="B590">
        <v>5</v>
      </c>
      <c r="C590">
        <v>2</v>
      </c>
      <c r="D590">
        <v>3</v>
      </c>
      <c r="E590">
        <v>1E-3</v>
      </c>
      <c r="F590">
        <v>84.534000000000006</v>
      </c>
      <c r="H590">
        <f t="shared" si="48"/>
        <v>84.534000000000006</v>
      </c>
    </row>
    <row r="591" spans="1:9" x14ac:dyDescent="0.3">
      <c r="A591" t="s">
        <v>14</v>
      </c>
      <c r="B591">
        <v>5</v>
      </c>
      <c r="C591">
        <v>2</v>
      </c>
      <c r="D591">
        <v>4</v>
      </c>
      <c r="E591">
        <v>1E-3</v>
      </c>
      <c r="F591">
        <v>80.168999999999997</v>
      </c>
      <c r="G591">
        <v>80</v>
      </c>
      <c r="H591">
        <f t="shared" si="48"/>
        <v>0.16899999999999693</v>
      </c>
    </row>
    <row r="592" spans="1:9" x14ac:dyDescent="0.3">
      <c r="A592" t="s">
        <v>14</v>
      </c>
      <c r="B592">
        <v>5</v>
      </c>
      <c r="C592">
        <v>2</v>
      </c>
      <c r="D592">
        <v>5</v>
      </c>
      <c r="E592">
        <v>1E-3</v>
      </c>
      <c r="F592">
        <v>68.3</v>
      </c>
      <c r="H592">
        <f t="shared" si="48"/>
        <v>68.3</v>
      </c>
    </row>
    <row r="593" spans="1:9" x14ac:dyDescent="0.3">
      <c r="A593" t="s">
        <v>14</v>
      </c>
      <c r="B593">
        <v>5</v>
      </c>
      <c r="C593">
        <v>2</v>
      </c>
      <c r="D593">
        <v>6</v>
      </c>
      <c r="E593">
        <v>1E-3</v>
      </c>
      <c r="F593">
        <v>76.186999999999998</v>
      </c>
      <c r="H593">
        <f t="shared" si="48"/>
        <v>76.186999999999998</v>
      </c>
    </row>
    <row r="594" spans="1:9" x14ac:dyDescent="0.3">
      <c r="A594" t="s">
        <v>14</v>
      </c>
      <c r="B594">
        <v>5</v>
      </c>
      <c r="C594">
        <v>2</v>
      </c>
      <c r="D594">
        <v>7</v>
      </c>
      <c r="E594">
        <v>1E-3</v>
      </c>
      <c r="F594">
        <v>74.5</v>
      </c>
      <c r="H594">
        <f t="shared" si="48"/>
        <v>74.5</v>
      </c>
    </row>
    <row r="595" spans="1:9" x14ac:dyDescent="0.3">
      <c r="A595" t="s">
        <v>14</v>
      </c>
      <c r="B595">
        <v>5</v>
      </c>
      <c r="C595">
        <v>2</v>
      </c>
      <c r="D595">
        <v>8</v>
      </c>
      <c r="E595">
        <v>1E-3</v>
      </c>
      <c r="F595">
        <v>83.713999999999999</v>
      </c>
      <c r="H595">
        <f t="shared" si="48"/>
        <v>83.713999999999999</v>
      </c>
    </row>
    <row r="596" spans="1:9" x14ac:dyDescent="0.3">
      <c r="A596" t="s">
        <v>14</v>
      </c>
      <c r="B596">
        <v>5</v>
      </c>
      <c r="C596">
        <v>2</v>
      </c>
      <c r="D596">
        <v>9</v>
      </c>
      <c r="E596">
        <v>1E-3</v>
      </c>
      <c r="F596">
        <v>88.120999999999995</v>
      </c>
      <c r="H596">
        <f t="shared" si="48"/>
        <v>88.120999999999995</v>
      </c>
    </row>
    <row r="597" spans="1:9" x14ac:dyDescent="0.3">
      <c r="A597" t="s">
        <v>14</v>
      </c>
      <c r="B597">
        <v>5</v>
      </c>
      <c r="C597">
        <v>2</v>
      </c>
      <c r="D597">
        <v>10</v>
      </c>
      <c r="E597">
        <v>1E-3</v>
      </c>
      <c r="F597">
        <v>70.891000000000005</v>
      </c>
      <c r="H597">
        <f t="shared" si="48"/>
        <v>70.891000000000005</v>
      </c>
    </row>
    <row r="598" spans="1:9" x14ac:dyDescent="0.3">
      <c r="A598" t="s">
        <v>14</v>
      </c>
      <c r="B598">
        <v>5</v>
      </c>
      <c r="C598">
        <v>2</v>
      </c>
      <c r="D598">
        <v>11</v>
      </c>
      <c r="E598">
        <v>1E-3</v>
      </c>
      <c r="F598">
        <v>89.701999999999998</v>
      </c>
      <c r="H598">
        <f t="shared" si="48"/>
        <v>89.701999999999998</v>
      </c>
    </row>
    <row r="599" spans="1:9" x14ac:dyDescent="0.3">
      <c r="F599" s="1">
        <v>80.316636363636363</v>
      </c>
      <c r="H599" s="1">
        <f>AVERAGE(H588:H598)</f>
        <v>73.043909090909082</v>
      </c>
      <c r="I599">
        <f>H599/F599</f>
        <v>0.9094493046272536</v>
      </c>
    </row>
    <row r="600" spans="1:9" x14ac:dyDescent="0.3">
      <c r="A600" t="s">
        <v>14</v>
      </c>
      <c r="B600">
        <v>5</v>
      </c>
      <c r="C600">
        <v>2</v>
      </c>
      <c r="D600">
        <v>1</v>
      </c>
      <c r="E600">
        <v>0.01</v>
      </c>
      <c r="F600">
        <v>91.034999999999997</v>
      </c>
      <c r="H600">
        <f>F600-G600</f>
        <v>91.034999999999997</v>
      </c>
    </row>
    <row r="601" spans="1:9" x14ac:dyDescent="0.3">
      <c r="A601" t="s">
        <v>14</v>
      </c>
      <c r="B601">
        <v>5</v>
      </c>
      <c r="C601">
        <v>2</v>
      </c>
      <c r="D601">
        <v>2</v>
      </c>
      <c r="E601">
        <v>0.01</v>
      </c>
      <c r="F601">
        <v>85.62</v>
      </c>
      <c r="H601">
        <f t="shared" ref="H601:H610" si="49">F601-G601</f>
        <v>85.62</v>
      </c>
    </row>
    <row r="602" spans="1:9" x14ac:dyDescent="0.3">
      <c r="A602" t="s">
        <v>14</v>
      </c>
      <c r="B602">
        <v>5</v>
      </c>
      <c r="C602">
        <v>2</v>
      </c>
      <c r="D602">
        <v>3</v>
      </c>
      <c r="E602">
        <v>0.01</v>
      </c>
      <c r="F602">
        <v>77.972999999999999</v>
      </c>
      <c r="G602">
        <v>72.972999999999999</v>
      </c>
      <c r="H602">
        <f t="shared" si="49"/>
        <v>5</v>
      </c>
    </row>
    <row r="603" spans="1:9" x14ac:dyDescent="0.3">
      <c r="A603" t="s">
        <v>14</v>
      </c>
      <c r="B603">
        <v>5</v>
      </c>
      <c r="C603">
        <v>2</v>
      </c>
      <c r="D603">
        <v>4</v>
      </c>
      <c r="E603">
        <v>0.01</v>
      </c>
      <c r="F603">
        <v>86.131</v>
      </c>
      <c r="H603">
        <f t="shared" si="49"/>
        <v>86.131</v>
      </c>
    </row>
    <row r="604" spans="1:9" x14ac:dyDescent="0.3">
      <c r="A604" t="s">
        <v>14</v>
      </c>
      <c r="B604">
        <v>5</v>
      </c>
      <c r="C604">
        <v>2</v>
      </c>
      <c r="D604">
        <v>5</v>
      </c>
      <c r="E604">
        <v>0.01</v>
      </c>
      <c r="F604">
        <v>75.921999999999997</v>
      </c>
      <c r="G604">
        <v>37.960999999999999</v>
      </c>
      <c r="H604">
        <f t="shared" si="49"/>
        <v>37.960999999999999</v>
      </c>
    </row>
    <row r="605" spans="1:9" x14ac:dyDescent="0.3">
      <c r="A605" t="s">
        <v>14</v>
      </c>
      <c r="B605">
        <v>5</v>
      </c>
      <c r="C605">
        <v>2</v>
      </c>
      <c r="D605">
        <v>6</v>
      </c>
      <c r="E605">
        <v>0.01</v>
      </c>
      <c r="F605">
        <v>81.078000000000003</v>
      </c>
      <c r="H605">
        <f t="shared" si="49"/>
        <v>81.078000000000003</v>
      </c>
    </row>
    <row r="606" spans="1:9" x14ac:dyDescent="0.3">
      <c r="A606" t="s">
        <v>14</v>
      </c>
      <c r="B606">
        <v>5</v>
      </c>
      <c r="C606">
        <v>2</v>
      </c>
      <c r="D606">
        <v>7</v>
      </c>
      <c r="E606">
        <v>0.01</v>
      </c>
      <c r="F606">
        <v>79.489000000000004</v>
      </c>
      <c r="H606">
        <f t="shared" si="49"/>
        <v>79.489000000000004</v>
      </c>
    </row>
    <row r="607" spans="1:9" x14ac:dyDescent="0.3">
      <c r="A607" t="s">
        <v>14</v>
      </c>
      <c r="B607">
        <v>5</v>
      </c>
      <c r="C607">
        <v>2</v>
      </c>
      <c r="D607">
        <v>8</v>
      </c>
      <c r="E607">
        <v>0.01</v>
      </c>
      <c r="F607">
        <v>79.254000000000005</v>
      </c>
      <c r="H607">
        <f t="shared" si="49"/>
        <v>79.254000000000005</v>
      </c>
    </row>
    <row r="608" spans="1:9" x14ac:dyDescent="0.3">
      <c r="A608" t="s">
        <v>14</v>
      </c>
      <c r="B608">
        <v>5</v>
      </c>
      <c r="C608">
        <v>2</v>
      </c>
      <c r="D608">
        <v>9</v>
      </c>
      <c r="E608">
        <v>0.01</v>
      </c>
      <c r="F608">
        <v>71.849999999999994</v>
      </c>
      <c r="H608">
        <f t="shared" si="49"/>
        <v>71.849999999999994</v>
      </c>
    </row>
    <row r="609" spans="1:9" x14ac:dyDescent="0.3">
      <c r="A609" t="s">
        <v>14</v>
      </c>
      <c r="B609">
        <v>5</v>
      </c>
      <c r="C609">
        <v>2</v>
      </c>
      <c r="D609">
        <v>10</v>
      </c>
      <c r="E609">
        <v>0.01</v>
      </c>
      <c r="F609">
        <v>76.486999999999995</v>
      </c>
      <c r="H609">
        <f t="shared" si="49"/>
        <v>76.486999999999995</v>
      </c>
    </row>
    <row r="610" spans="1:9" x14ac:dyDescent="0.3">
      <c r="A610" t="s">
        <v>14</v>
      </c>
      <c r="B610">
        <v>5</v>
      </c>
      <c r="C610">
        <v>2</v>
      </c>
      <c r="D610">
        <v>11</v>
      </c>
      <c r="E610">
        <v>0.01</v>
      </c>
      <c r="F610">
        <v>86.712000000000003</v>
      </c>
      <c r="H610">
        <f t="shared" si="49"/>
        <v>86.712000000000003</v>
      </c>
    </row>
    <row r="611" spans="1:9" x14ac:dyDescent="0.3">
      <c r="F611" s="1">
        <v>81.050090909090912</v>
      </c>
      <c r="H611" s="1">
        <f>AVERAGE(H600:H610)</f>
        <v>70.965181818181819</v>
      </c>
      <c r="I611">
        <f>H611/F611</f>
        <v>0.87557189661612178</v>
      </c>
    </row>
    <row r="612" spans="1:9" x14ac:dyDescent="0.3">
      <c r="A612" t="s">
        <v>14</v>
      </c>
      <c r="B612">
        <v>5</v>
      </c>
      <c r="C612">
        <v>2</v>
      </c>
      <c r="D612">
        <v>1</v>
      </c>
      <c r="E612">
        <v>0.1</v>
      </c>
      <c r="F612">
        <v>76.971000000000004</v>
      </c>
      <c r="H612">
        <f>F612-G612</f>
        <v>76.971000000000004</v>
      </c>
    </row>
    <row r="613" spans="1:9" x14ac:dyDescent="0.3">
      <c r="A613" t="s">
        <v>14</v>
      </c>
      <c r="B613">
        <v>5</v>
      </c>
      <c r="C613">
        <v>2</v>
      </c>
      <c r="D613">
        <v>2</v>
      </c>
      <c r="E613">
        <v>0.1</v>
      </c>
      <c r="F613">
        <v>71.491</v>
      </c>
      <c r="H613">
        <f t="shared" ref="H613:H622" si="50">F613-G613</f>
        <v>71.491</v>
      </c>
    </row>
    <row r="614" spans="1:9" x14ac:dyDescent="0.3">
      <c r="A614" t="s">
        <v>14</v>
      </c>
      <c r="B614">
        <v>5</v>
      </c>
      <c r="C614">
        <v>2</v>
      </c>
      <c r="D614">
        <v>3</v>
      </c>
      <c r="E614">
        <v>0.1</v>
      </c>
      <c r="F614">
        <v>70.05</v>
      </c>
      <c r="G614">
        <v>42.03</v>
      </c>
      <c r="H614">
        <f t="shared" si="50"/>
        <v>28.019999999999996</v>
      </c>
    </row>
    <row r="615" spans="1:9" x14ac:dyDescent="0.3">
      <c r="A615" t="s">
        <v>14</v>
      </c>
      <c r="B615">
        <v>5</v>
      </c>
      <c r="C615">
        <v>2</v>
      </c>
      <c r="D615">
        <v>4</v>
      </c>
      <c r="E615">
        <v>0.1</v>
      </c>
      <c r="F615">
        <v>77.284999999999997</v>
      </c>
      <c r="G615">
        <v>72.284999999999997</v>
      </c>
      <c r="H615">
        <f t="shared" si="50"/>
        <v>5</v>
      </c>
    </row>
    <row r="616" spans="1:9" x14ac:dyDescent="0.3">
      <c r="A616" t="s">
        <v>14</v>
      </c>
      <c r="B616">
        <v>5</v>
      </c>
      <c r="C616">
        <v>2</v>
      </c>
      <c r="D616">
        <v>5</v>
      </c>
      <c r="E616">
        <v>0.1</v>
      </c>
      <c r="F616">
        <v>61.234999999999999</v>
      </c>
      <c r="H616">
        <f t="shared" si="50"/>
        <v>61.234999999999999</v>
      </c>
    </row>
    <row r="617" spans="1:9" x14ac:dyDescent="0.3">
      <c r="A617" t="s">
        <v>14</v>
      </c>
      <c r="B617">
        <v>5</v>
      </c>
      <c r="C617">
        <v>2</v>
      </c>
      <c r="D617">
        <v>6</v>
      </c>
      <c r="E617">
        <v>0.1</v>
      </c>
      <c r="F617">
        <v>78.061999999999998</v>
      </c>
      <c r="G617">
        <v>70</v>
      </c>
      <c r="H617">
        <f t="shared" si="50"/>
        <v>8.0619999999999976</v>
      </c>
    </row>
    <row r="618" spans="1:9" x14ac:dyDescent="0.3">
      <c r="A618" t="s">
        <v>14</v>
      </c>
      <c r="B618">
        <v>5</v>
      </c>
      <c r="C618">
        <v>2</v>
      </c>
      <c r="D618">
        <v>7</v>
      </c>
      <c r="E618">
        <v>0.1</v>
      </c>
      <c r="F618">
        <v>77.024000000000001</v>
      </c>
      <c r="H618">
        <f t="shared" si="50"/>
        <v>77.024000000000001</v>
      </c>
    </row>
    <row r="619" spans="1:9" x14ac:dyDescent="0.3">
      <c r="A619" t="s">
        <v>14</v>
      </c>
      <c r="B619">
        <v>5</v>
      </c>
      <c r="C619">
        <v>2</v>
      </c>
      <c r="D619">
        <v>8</v>
      </c>
      <c r="E619">
        <v>0.1</v>
      </c>
      <c r="F619">
        <v>81.923000000000002</v>
      </c>
      <c r="H619">
        <f t="shared" si="50"/>
        <v>81.923000000000002</v>
      </c>
    </row>
    <row r="620" spans="1:9" x14ac:dyDescent="0.3">
      <c r="A620" t="s">
        <v>14</v>
      </c>
      <c r="B620">
        <v>5</v>
      </c>
      <c r="C620">
        <v>2</v>
      </c>
      <c r="D620">
        <v>9</v>
      </c>
      <c r="E620">
        <v>0.1</v>
      </c>
      <c r="F620">
        <v>83.953999999999994</v>
      </c>
      <c r="H620">
        <f t="shared" si="50"/>
        <v>83.953999999999994</v>
      </c>
    </row>
    <row r="621" spans="1:9" x14ac:dyDescent="0.3">
      <c r="A621" t="s">
        <v>14</v>
      </c>
      <c r="B621">
        <v>5</v>
      </c>
      <c r="C621">
        <v>2</v>
      </c>
      <c r="D621">
        <v>10</v>
      </c>
      <c r="E621">
        <v>0.1</v>
      </c>
      <c r="F621">
        <v>77.525999999999996</v>
      </c>
      <c r="H621">
        <f t="shared" si="50"/>
        <v>77.525999999999996</v>
      </c>
    </row>
    <row r="622" spans="1:9" x14ac:dyDescent="0.3">
      <c r="A622" t="s">
        <v>14</v>
      </c>
      <c r="B622">
        <v>5</v>
      </c>
      <c r="C622">
        <v>2</v>
      </c>
      <c r="D622">
        <v>11</v>
      </c>
      <c r="E622">
        <v>0.1</v>
      </c>
      <c r="F622">
        <v>73.399000000000001</v>
      </c>
      <c r="G622">
        <v>25.46</v>
      </c>
      <c r="H622">
        <f t="shared" si="50"/>
        <v>47.939</v>
      </c>
    </row>
    <row r="623" spans="1:9" x14ac:dyDescent="0.3">
      <c r="F623" s="1">
        <v>75.356363636363639</v>
      </c>
      <c r="H623" s="1">
        <f>AVERAGE(H612:H622)</f>
        <v>56.285909090909087</v>
      </c>
      <c r="I623">
        <f>H623/F623</f>
        <v>0.74692973990252365</v>
      </c>
    </row>
    <row r="624" spans="1:9" x14ac:dyDescent="0.3">
      <c r="A624" t="s">
        <v>14</v>
      </c>
      <c r="B624">
        <v>5</v>
      </c>
      <c r="C624">
        <v>2</v>
      </c>
      <c r="D624">
        <v>1</v>
      </c>
      <c r="E624">
        <v>1</v>
      </c>
      <c r="F624">
        <v>92.364000000000004</v>
      </c>
      <c r="G624">
        <v>55.417999999999999</v>
      </c>
      <c r="H624">
        <f>F624-G624</f>
        <v>36.946000000000005</v>
      </c>
    </row>
    <row r="625" spans="1:9" x14ac:dyDescent="0.3">
      <c r="A625" t="s">
        <v>14</v>
      </c>
      <c r="B625">
        <v>5</v>
      </c>
      <c r="C625">
        <v>2</v>
      </c>
      <c r="D625">
        <v>2</v>
      </c>
      <c r="E625">
        <v>1</v>
      </c>
      <c r="F625">
        <v>81.049000000000007</v>
      </c>
      <c r="G625">
        <v>32.419600000000003</v>
      </c>
      <c r="H625">
        <f t="shared" ref="H625:H634" si="51">F625-G625</f>
        <v>48.629400000000004</v>
      </c>
    </row>
    <row r="626" spans="1:9" x14ac:dyDescent="0.3">
      <c r="A626" t="s">
        <v>14</v>
      </c>
      <c r="B626">
        <v>5</v>
      </c>
      <c r="C626">
        <v>2</v>
      </c>
      <c r="D626">
        <v>3</v>
      </c>
      <c r="E626">
        <v>1</v>
      </c>
      <c r="F626">
        <v>78.927999999999997</v>
      </c>
      <c r="G626">
        <v>26.046240000000001</v>
      </c>
      <c r="H626">
        <f t="shared" si="51"/>
        <v>52.88176</v>
      </c>
    </row>
    <row r="627" spans="1:9" x14ac:dyDescent="0.3">
      <c r="A627" t="s">
        <v>14</v>
      </c>
      <c r="B627">
        <v>5</v>
      </c>
      <c r="C627">
        <v>2</v>
      </c>
      <c r="D627">
        <v>4</v>
      </c>
      <c r="E627">
        <v>1</v>
      </c>
      <c r="F627">
        <v>76.417000000000002</v>
      </c>
      <c r="G627">
        <v>31</v>
      </c>
      <c r="H627">
        <f t="shared" si="51"/>
        <v>45.417000000000002</v>
      </c>
    </row>
    <row r="628" spans="1:9" x14ac:dyDescent="0.3">
      <c r="A628" t="s">
        <v>14</v>
      </c>
      <c r="B628">
        <v>5</v>
      </c>
      <c r="C628">
        <v>2</v>
      </c>
      <c r="D628">
        <v>5</v>
      </c>
      <c r="E628">
        <v>1</v>
      </c>
      <c r="F628">
        <v>74.057000000000002</v>
      </c>
      <c r="G628">
        <v>29.622800000000002</v>
      </c>
      <c r="H628">
        <f t="shared" si="51"/>
        <v>44.434200000000004</v>
      </c>
    </row>
    <row r="629" spans="1:9" x14ac:dyDescent="0.3">
      <c r="A629" t="s">
        <v>14</v>
      </c>
      <c r="B629">
        <v>5</v>
      </c>
      <c r="C629">
        <v>2</v>
      </c>
      <c r="D629">
        <v>6</v>
      </c>
      <c r="E629">
        <v>1</v>
      </c>
      <c r="F629">
        <v>82.778000000000006</v>
      </c>
      <c r="G629">
        <v>15</v>
      </c>
      <c r="H629">
        <f t="shared" si="51"/>
        <v>67.778000000000006</v>
      </c>
    </row>
    <row r="630" spans="1:9" x14ac:dyDescent="0.3">
      <c r="A630" t="s">
        <v>14</v>
      </c>
      <c r="B630">
        <v>5</v>
      </c>
      <c r="C630">
        <v>2</v>
      </c>
      <c r="D630">
        <v>7</v>
      </c>
      <c r="E630">
        <v>1</v>
      </c>
      <c r="F630">
        <v>75.655000000000001</v>
      </c>
      <c r="G630">
        <v>18.91375</v>
      </c>
      <c r="H630">
        <f t="shared" si="51"/>
        <v>56.741250000000001</v>
      </c>
    </row>
    <row r="631" spans="1:9" x14ac:dyDescent="0.3">
      <c r="A631" t="s">
        <v>14</v>
      </c>
      <c r="B631">
        <v>5</v>
      </c>
      <c r="C631">
        <v>2</v>
      </c>
      <c r="D631">
        <v>8</v>
      </c>
      <c r="E631">
        <v>1</v>
      </c>
      <c r="F631">
        <v>74.325000000000003</v>
      </c>
      <c r="H631">
        <f t="shared" si="51"/>
        <v>74.325000000000003</v>
      </c>
    </row>
    <row r="632" spans="1:9" x14ac:dyDescent="0.3">
      <c r="A632" t="s">
        <v>14</v>
      </c>
      <c r="B632">
        <v>5</v>
      </c>
      <c r="C632">
        <v>2</v>
      </c>
      <c r="D632">
        <v>9</v>
      </c>
      <c r="E632">
        <v>1</v>
      </c>
      <c r="F632">
        <v>76.73</v>
      </c>
      <c r="G632">
        <v>23</v>
      </c>
      <c r="H632">
        <f t="shared" si="51"/>
        <v>53.730000000000004</v>
      </c>
    </row>
    <row r="633" spans="1:9" x14ac:dyDescent="0.3">
      <c r="A633" t="s">
        <v>14</v>
      </c>
      <c r="B633">
        <v>5</v>
      </c>
      <c r="C633">
        <v>2</v>
      </c>
      <c r="D633">
        <v>10</v>
      </c>
      <c r="E633">
        <v>1</v>
      </c>
      <c r="F633">
        <v>77.234999999999999</v>
      </c>
      <c r="H633">
        <f t="shared" si="51"/>
        <v>77.234999999999999</v>
      </c>
    </row>
    <row r="634" spans="1:9" x14ac:dyDescent="0.3">
      <c r="A634" t="s">
        <v>14</v>
      </c>
      <c r="B634">
        <v>5</v>
      </c>
      <c r="C634">
        <v>2</v>
      </c>
      <c r="D634">
        <v>11</v>
      </c>
      <c r="E634">
        <v>1</v>
      </c>
      <c r="F634">
        <v>78.757000000000005</v>
      </c>
      <c r="H634">
        <f t="shared" si="51"/>
        <v>78.757000000000005</v>
      </c>
    </row>
    <row r="635" spans="1:9" x14ac:dyDescent="0.3">
      <c r="F635" s="1">
        <v>78.935909090909092</v>
      </c>
      <c r="H635" s="1">
        <f>AVERAGE(H624:H634)</f>
        <v>57.897691818181826</v>
      </c>
      <c r="I635">
        <f>H635/F635</f>
        <v>0.73347722836132889</v>
      </c>
    </row>
    <row r="636" spans="1:9" x14ac:dyDescent="0.3">
      <c r="A636" t="s">
        <v>14</v>
      </c>
      <c r="B636">
        <v>5</v>
      </c>
      <c r="C636">
        <v>2</v>
      </c>
      <c r="D636">
        <v>1</v>
      </c>
      <c r="E636">
        <v>3.16</v>
      </c>
      <c r="F636">
        <v>94.936000000000007</v>
      </c>
      <c r="G636">
        <v>33.227600000000002</v>
      </c>
      <c r="H636">
        <f>F636-G636</f>
        <v>61.708400000000005</v>
      </c>
    </row>
    <row r="637" spans="1:9" x14ac:dyDescent="0.3">
      <c r="A637" t="s">
        <v>14</v>
      </c>
      <c r="B637">
        <v>5</v>
      </c>
      <c r="C637">
        <v>2</v>
      </c>
      <c r="D637">
        <v>2</v>
      </c>
      <c r="E637">
        <v>3.16</v>
      </c>
      <c r="F637">
        <v>80.88</v>
      </c>
      <c r="G637">
        <v>32.351999999999997</v>
      </c>
      <c r="H637">
        <f t="shared" ref="H637:H646" si="52">F637-G637</f>
        <v>48.527999999999999</v>
      </c>
    </row>
    <row r="638" spans="1:9" x14ac:dyDescent="0.3">
      <c r="A638" t="s">
        <v>14</v>
      </c>
      <c r="B638">
        <v>5</v>
      </c>
      <c r="C638">
        <v>2</v>
      </c>
      <c r="D638">
        <v>3</v>
      </c>
      <c r="E638">
        <v>3.16</v>
      </c>
      <c r="F638">
        <v>86.38</v>
      </c>
      <c r="G638">
        <v>69.103999999999999</v>
      </c>
      <c r="H638">
        <f t="shared" si="52"/>
        <v>17.275999999999996</v>
      </c>
    </row>
    <row r="639" spans="1:9" x14ac:dyDescent="0.3">
      <c r="A639" t="s">
        <v>14</v>
      </c>
      <c r="B639">
        <v>5</v>
      </c>
      <c r="C639">
        <v>2</v>
      </c>
      <c r="D639">
        <v>4</v>
      </c>
      <c r="E639">
        <v>3.16</v>
      </c>
      <c r="F639">
        <v>82.015000000000001</v>
      </c>
      <c r="G639">
        <v>27.06</v>
      </c>
      <c r="H639">
        <f t="shared" si="52"/>
        <v>54.954999999999998</v>
      </c>
    </row>
    <row r="640" spans="1:9" x14ac:dyDescent="0.3">
      <c r="A640" t="s">
        <v>14</v>
      </c>
      <c r="B640">
        <v>5</v>
      </c>
      <c r="C640">
        <v>2</v>
      </c>
      <c r="D640">
        <v>5</v>
      </c>
      <c r="E640">
        <v>3.16</v>
      </c>
      <c r="F640">
        <v>75.91</v>
      </c>
      <c r="G640">
        <v>7.6</v>
      </c>
      <c r="H640">
        <f t="shared" si="52"/>
        <v>68.31</v>
      </c>
    </row>
    <row r="641" spans="1:9" x14ac:dyDescent="0.3">
      <c r="A641" t="s">
        <v>14</v>
      </c>
      <c r="B641">
        <v>5</v>
      </c>
      <c r="C641">
        <v>2</v>
      </c>
      <c r="D641">
        <v>6</v>
      </c>
      <c r="E641">
        <v>3.16</v>
      </c>
      <c r="F641">
        <v>85.096000000000004</v>
      </c>
      <c r="H641">
        <f t="shared" si="52"/>
        <v>85.096000000000004</v>
      </c>
    </row>
    <row r="642" spans="1:9" x14ac:dyDescent="0.3">
      <c r="A642" t="s">
        <v>14</v>
      </c>
      <c r="B642">
        <v>5</v>
      </c>
      <c r="C642">
        <v>2</v>
      </c>
      <c r="D642">
        <v>7</v>
      </c>
      <c r="E642">
        <v>3.16</v>
      </c>
      <c r="F642">
        <v>76.730999999999995</v>
      </c>
      <c r="H642">
        <f t="shared" si="52"/>
        <v>76.730999999999995</v>
      </c>
    </row>
    <row r="643" spans="1:9" x14ac:dyDescent="0.3">
      <c r="A643" t="s">
        <v>14</v>
      </c>
      <c r="B643">
        <v>5</v>
      </c>
      <c r="C643">
        <v>2</v>
      </c>
      <c r="D643">
        <v>8</v>
      </c>
      <c r="E643">
        <v>3.16</v>
      </c>
      <c r="F643">
        <v>72.623999999999995</v>
      </c>
      <c r="H643">
        <f t="shared" si="52"/>
        <v>72.623999999999995</v>
      </c>
    </row>
    <row r="644" spans="1:9" x14ac:dyDescent="0.3">
      <c r="A644" t="s">
        <v>14</v>
      </c>
      <c r="B644">
        <v>5</v>
      </c>
      <c r="C644">
        <v>2</v>
      </c>
      <c r="D644">
        <v>9</v>
      </c>
      <c r="E644">
        <v>3.16</v>
      </c>
      <c r="F644">
        <v>84.043000000000006</v>
      </c>
      <c r="H644">
        <f t="shared" si="52"/>
        <v>84.043000000000006</v>
      </c>
    </row>
    <row r="645" spans="1:9" x14ac:dyDescent="0.3">
      <c r="A645" t="s">
        <v>14</v>
      </c>
      <c r="B645">
        <v>5</v>
      </c>
      <c r="C645">
        <v>2</v>
      </c>
      <c r="D645">
        <v>10</v>
      </c>
      <c r="E645">
        <v>3.16</v>
      </c>
      <c r="F645">
        <v>74.712999999999994</v>
      </c>
      <c r="G645">
        <v>67.5</v>
      </c>
      <c r="H645">
        <f t="shared" si="52"/>
        <v>7.2129999999999939</v>
      </c>
    </row>
    <row r="646" spans="1:9" x14ac:dyDescent="0.3">
      <c r="A646" t="s">
        <v>14</v>
      </c>
      <c r="B646">
        <v>5</v>
      </c>
      <c r="C646">
        <v>2</v>
      </c>
      <c r="D646">
        <v>11</v>
      </c>
      <c r="E646">
        <v>3.16</v>
      </c>
      <c r="F646">
        <v>72.453999999999994</v>
      </c>
      <c r="G646">
        <v>18.11</v>
      </c>
      <c r="H646">
        <f t="shared" si="52"/>
        <v>54.343999999999994</v>
      </c>
    </row>
    <row r="647" spans="1:9" x14ac:dyDescent="0.3">
      <c r="F647" s="1">
        <v>80.525636363636352</v>
      </c>
      <c r="H647" s="1">
        <f>AVERAGE(H636:H646)</f>
        <v>57.348036363636353</v>
      </c>
      <c r="I647">
        <f>H647/F647</f>
        <v>0.71217116626890131</v>
      </c>
    </row>
    <row r="648" spans="1:9" x14ac:dyDescent="0.3">
      <c r="A648" t="s">
        <v>14</v>
      </c>
      <c r="B648">
        <v>5</v>
      </c>
      <c r="C648">
        <v>3</v>
      </c>
      <c r="D648">
        <v>1</v>
      </c>
      <c r="E648">
        <v>0</v>
      </c>
      <c r="F648">
        <v>82.022999999999996</v>
      </c>
      <c r="H648">
        <f>F648-G648</f>
        <v>82.022999999999996</v>
      </c>
    </row>
    <row r="649" spans="1:9" x14ac:dyDescent="0.3">
      <c r="A649" t="s">
        <v>14</v>
      </c>
      <c r="B649">
        <v>5</v>
      </c>
      <c r="C649">
        <v>3</v>
      </c>
      <c r="D649">
        <v>2</v>
      </c>
      <c r="E649">
        <v>0</v>
      </c>
      <c r="F649">
        <v>51.652999999999999</v>
      </c>
      <c r="G649">
        <v>5.2</v>
      </c>
      <c r="H649">
        <f t="shared" ref="H649:H658" si="53">F649-G649</f>
        <v>46.452999999999996</v>
      </c>
    </row>
    <row r="650" spans="1:9" x14ac:dyDescent="0.3">
      <c r="A650" t="s">
        <v>14</v>
      </c>
      <c r="B650">
        <v>5</v>
      </c>
      <c r="C650">
        <v>3</v>
      </c>
      <c r="D650">
        <v>3</v>
      </c>
      <c r="E650">
        <v>0</v>
      </c>
      <c r="F650">
        <v>64.876000000000005</v>
      </c>
      <c r="G650">
        <v>15</v>
      </c>
      <c r="H650">
        <f t="shared" si="53"/>
        <v>49.876000000000005</v>
      </c>
    </row>
    <row r="651" spans="1:9" x14ac:dyDescent="0.3">
      <c r="A651" t="s">
        <v>14</v>
      </c>
      <c r="B651">
        <v>5</v>
      </c>
      <c r="C651">
        <v>3</v>
      </c>
      <c r="D651">
        <v>4</v>
      </c>
      <c r="E651">
        <v>0</v>
      </c>
      <c r="F651">
        <v>53.500999999999998</v>
      </c>
      <c r="G651">
        <v>1.5</v>
      </c>
      <c r="H651">
        <f t="shared" si="53"/>
        <v>52.000999999999998</v>
      </c>
    </row>
    <row r="652" spans="1:9" x14ac:dyDescent="0.3">
      <c r="A652" t="s">
        <v>14</v>
      </c>
      <c r="B652">
        <v>5</v>
      </c>
      <c r="C652">
        <v>3</v>
      </c>
      <c r="D652">
        <v>5</v>
      </c>
      <c r="E652">
        <v>0</v>
      </c>
      <c r="F652">
        <v>66.787000000000006</v>
      </c>
      <c r="G652">
        <v>16</v>
      </c>
      <c r="H652">
        <f t="shared" si="53"/>
        <v>50.787000000000006</v>
      </c>
    </row>
    <row r="653" spans="1:9" x14ac:dyDescent="0.3">
      <c r="A653" t="s">
        <v>14</v>
      </c>
      <c r="B653">
        <v>5</v>
      </c>
      <c r="C653">
        <v>3</v>
      </c>
      <c r="D653">
        <v>6</v>
      </c>
      <c r="E653">
        <v>0</v>
      </c>
      <c r="F653">
        <v>60.067999999999998</v>
      </c>
      <c r="G653">
        <v>18</v>
      </c>
      <c r="H653">
        <f t="shared" si="53"/>
        <v>42.067999999999998</v>
      </c>
    </row>
    <row r="654" spans="1:9" x14ac:dyDescent="0.3">
      <c r="A654" t="s">
        <v>14</v>
      </c>
      <c r="B654">
        <v>5</v>
      </c>
      <c r="C654">
        <v>3</v>
      </c>
      <c r="D654">
        <v>7</v>
      </c>
      <c r="E654">
        <v>0</v>
      </c>
      <c r="F654">
        <v>71.668999999999997</v>
      </c>
      <c r="G654">
        <v>18</v>
      </c>
      <c r="H654">
        <f t="shared" si="53"/>
        <v>53.668999999999997</v>
      </c>
    </row>
    <row r="655" spans="1:9" x14ac:dyDescent="0.3">
      <c r="A655" t="s">
        <v>14</v>
      </c>
      <c r="B655">
        <v>5</v>
      </c>
      <c r="C655">
        <v>3</v>
      </c>
      <c r="D655">
        <v>8</v>
      </c>
      <c r="E655">
        <v>0</v>
      </c>
      <c r="F655">
        <v>65.039000000000001</v>
      </c>
      <c r="G655">
        <v>17</v>
      </c>
      <c r="H655">
        <f t="shared" si="53"/>
        <v>48.039000000000001</v>
      </c>
    </row>
    <row r="656" spans="1:9" x14ac:dyDescent="0.3">
      <c r="A656" t="s">
        <v>14</v>
      </c>
      <c r="B656">
        <v>5</v>
      </c>
      <c r="C656">
        <v>3</v>
      </c>
      <c r="D656">
        <v>9</v>
      </c>
      <c r="E656">
        <v>0</v>
      </c>
      <c r="F656">
        <v>70.834999999999994</v>
      </c>
      <c r="H656">
        <f t="shared" si="53"/>
        <v>70.834999999999994</v>
      </c>
    </row>
    <row r="657" spans="1:9" x14ac:dyDescent="0.3">
      <c r="A657" t="s">
        <v>14</v>
      </c>
      <c r="B657">
        <v>5</v>
      </c>
      <c r="C657">
        <v>3</v>
      </c>
      <c r="D657">
        <v>10</v>
      </c>
      <c r="E657">
        <v>0</v>
      </c>
      <c r="F657">
        <v>68.275000000000006</v>
      </c>
      <c r="H657">
        <f t="shared" si="53"/>
        <v>68.275000000000006</v>
      </c>
    </row>
    <row r="658" spans="1:9" x14ac:dyDescent="0.3">
      <c r="A658" t="s">
        <v>14</v>
      </c>
      <c r="B658">
        <v>5</v>
      </c>
      <c r="C658">
        <v>3</v>
      </c>
      <c r="D658">
        <v>11</v>
      </c>
      <c r="E658">
        <v>0</v>
      </c>
      <c r="F658">
        <v>72.507000000000005</v>
      </c>
      <c r="H658">
        <f t="shared" si="53"/>
        <v>72.507000000000005</v>
      </c>
    </row>
    <row r="659" spans="1:9" x14ac:dyDescent="0.3">
      <c r="F659" s="1">
        <v>66.112090909090909</v>
      </c>
      <c r="H659" s="1">
        <f>AVERAGE(H648:H658)</f>
        <v>57.866636363636353</v>
      </c>
      <c r="I659">
        <f>H659/F659</f>
        <v>0.87528068720753849</v>
      </c>
    </row>
    <row r="660" spans="1:9" x14ac:dyDescent="0.3">
      <c r="A660" t="s">
        <v>14</v>
      </c>
      <c r="B660">
        <v>5</v>
      </c>
      <c r="C660">
        <v>3</v>
      </c>
      <c r="D660">
        <v>1</v>
      </c>
      <c r="E660">
        <v>1E-3</v>
      </c>
      <c r="F660" t="s">
        <v>8</v>
      </c>
      <c r="G660" t="s">
        <v>8</v>
      </c>
    </row>
    <row r="661" spans="1:9" x14ac:dyDescent="0.3">
      <c r="A661" t="s">
        <v>14</v>
      </c>
      <c r="B661">
        <v>5</v>
      </c>
      <c r="C661">
        <v>3</v>
      </c>
      <c r="D661">
        <v>2</v>
      </c>
      <c r="E661">
        <v>1E-3</v>
      </c>
      <c r="F661">
        <v>81.225999999999999</v>
      </c>
      <c r="G661">
        <v>17</v>
      </c>
      <c r="H661">
        <f>F661-G661</f>
        <v>64.225999999999999</v>
      </c>
    </row>
    <row r="662" spans="1:9" x14ac:dyDescent="0.3">
      <c r="A662" t="s">
        <v>14</v>
      </c>
      <c r="B662">
        <v>5</v>
      </c>
      <c r="C662">
        <v>3</v>
      </c>
      <c r="D662">
        <v>3</v>
      </c>
      <c r="E662">
        <v>1E-3</v>
      </c>
      <c r="F662">
        <v>82.12</v>
      </c>
      <c r="H662">
        <f t="shared" ref="H662:H670" si="54">F662-G662</f>
        <v>82.12</v>
      </c>
    </row>
    <row r="663" spans="1:9" x14ac:dyDescent="0.3">
      <c r="A663" t="s">
        <v>14</v>
      </c>
      <c r="B663">
        <v>5</v>
      </c>
      <c r="C663">
        <v>3</v>
      </c>
      <c r="D663">
        <v>4</v>
      </c>
      <c r="E663">
        <v>1E-3</v>
      </c>
      <c r="F663">
        <v>80.968000000000004</v>
      </c>
      <c r="H663">
        <f t="shared" si="54"/>
        <v>80.968000000000004</v>
      </c>
    </row>
    <row r="664" spans="1:9" x14ac:dyDescent="0.3">
      <c r="A664" t="s">
        <v>14</v>
      </c>
      <c r="B664">
        <v>5</v>
      </c>
      <c r="C664">
        <v>3</v>
      </c>
      <c r="D664">
        <v>5</v>
      </c>
      <c r="E664">
        <v>1E-3</v>
      </c>
      <c r="F664">
        <v>84.938000000000002</v>
      </c>
      <c r="G664">
        <v>34</v>
      </c>
      <c r="H664">
        <f t="shared" si="54"/>
        <v>50.938000000000002</v>
      </c>
    </row>
    <row r="665" spans="1:9" x14ac:dyDescent="0.3">
      <c r="A665" t="s">
        <v>14</v>
      </c>
      <c r="B665">
        <v>5</v>
      </c>
      <c r="C665">
        <v>3</v>
      </c>
      <c r="D665">
        <v>6</v>
      </c>
      <c r="E665">
        <v>1E-3</v>
      </c>
      <c r="F665">
        <v>87.400999999999996</v>
      </c>
      <c r="G665">
        <v>29</v>
      </c>
      <c r="H665">
        <f t="shared" si="54"/>
        <v>58.400999999999996</v>
      </c>
    </row>
    <row r="666" spans="1:9" x14ac:dyDescent="0.3">
      <c r="A666" t="s">
        <v>14</v>
      </c>
      <c r="B666">
        <v>5</v>
      </c>
      <c r="C666">
        <v>3</v>
      </c>
      <c r="D666">
        <v>7</v>
      </c>
      <c r="E666">
        <v>1E-3</v>
      </c>
      <c r="F666">
        <v>77.736000000000004</v>
      </c>
      <c r="G666">
        <v>75.736000000000004</v>
      </c>
      <c r="H666">
        <f t="shared" si="54"/>
        <v>2</v>
      </c>
    </row>
    <row r="667" spans="1:9" x14ac:dyDescent="0.3">
      <c r="A667" t="s">
        <v>14</v>
      </c>
      <c r="B667">
        <v>5</v>
      </c>
      <c r="C667">
        <v>3</v>
      </c>
      <c r="D667">
        <v>8</v>
      </c>
      <c r="E667">
        <v>1E-3</v>
      </c>
      <c r="F667">
        <v>75.706999999999994</v>
      </c>
      <c r="H667">
        <f t="shared" si="54"/>
        <v>75.706999999999994</v>
      </c>
    </row>
    <row r="668" spans="1:9" x14ac:dyDescent="0.3">
      <c r="A668" t="s">
        <v>14</v>
      </c>
      <c r="B668">
        <v>5</v>
      </c>
      <c r="C668">
        <v>3</v>
      </c>
      <c r="D668">
        <v>9</v>
      </c>
      <c r="E668">
        <v>1E-3</v>
      </c>
      <c r="F668">
        <v>70.043999999999997</v>
      </c>
      <c r="G668">
        <v>23</v>
      </c>
      <c r="H668">
        <f t="shared" si="54"/>
        <v>47.043999999999997</v>
      </c>
    </row>
    <row r="669" spans="1:9" x14ac:dyDescent="0.3">
      <c r="A669" t="s">
        <v>14</v>
      </c>
      <c r="B669">
        <v>5</v>
      </c>
      <c r="C669">
        <v>3</v>
      </c>
      <c r="D669">
        <v>10</v>
      </c>
      <c r="E669">
        <v>1E-3</v>
      </c>
      <c r="F669">
        <v>84.600999999999999</v>
      </c>
      <c r="G669">
        <v>26</v>
      </c>
      <c r="H669">
        <f t="shared" si="54"/>
        <v>58.600999999999999</v>
      </c>
    </row>
    <row r="670" spans="1:9" x14ac:dyDescent="0.3">
      <c r="A670" t="s">
        <v>14</v>
      </c>
      <c r="B670">
        <v>5</v>
      </c>
      <c r="C670">
        <v>3</v>
      </c>
      <c r="D670">
        <v>11</v>
      </c>
      <c r="E670">
        <v>1E-3</v>
      </c>
      <c r="F670">
        <v>92.602000000000004</v>
      </c>
      <c r="H670">
        <f t="shared" si="54"/>
        <v>92.602000000000004</v>
      </c>
    </row>
    <row r="671" spans="1:9" x14ac:dyDescent="0.3">
      <c r="F671" s="1">
        <f>AVERAGE(F661:F670)</f>
        <v>81.73429999999999</v>
      </c>
      <c r="H671" s="1">
        <f>AVERAGE(H661:H670)</f>
        <v>61.2607</v>
      </c>
      <c r="I671">
        <f>H671/F671</f>
        <v>0.74951030350782977</v>
      </c>
    </row>
    <row r="672" spans="1:9" x14ac:dyDescent="0.3">
      <c r="A672" t="s">
        <v>14</v>
      </c>
      <c r="B672">
        <v>5</v>
      </c>
      <c r="C672">
        <v>3</v>
      </c>
      <c r="D672">
        <v>1</v>
      </c>
      <c r="E672">
        <v>0.01</v>
      </c>
      <c r="F672">
        <v>77.891999999999996</v>
      </c>
      <c r="G672">
        <v>27.3</v>
      </c>
      <c r="H672">
        <f>F672-G672</f>
        <v>50.591999999999999</v>
      </c>
    </row>
    <row r="673" spans="1:9" x14ac:dyDescent="0.3">
      <c r="A673" t="s">
        <v>14</v>
      </c>
      <c r="B673">
        <v>5</v>
      </c>
      <c r="C673">
        <v>3</v>
      </c>
      <c r="D673">
        <v>2</v>
      </c>
      <c r="E673">
        <v>0.01</v>
      </c>
      <c r="F673">
        <v>95.028999999999996</v>
      </c>
      <c r="G673">
        <v>29</v>
      </c>
      <c r="H673">
        <f t="shared" ref="H673:H682" si="55">F673-G673</f>
        <v>66.028999999999996</v>
      </c>
    </row>
    <row r="674" spans="1:9" x14ac:dyDescent="0.3">
      <c r="A674" t="s">
        <v>14</v>
      </c>
      <c r="B674">
        <v>5</v>
      </c>
      <c r="C674">
        <v>3</v>
      </c>
      <c r="D674">
        <v>3</v>
      </c>
      <c r="E674">
        <v>0.01</v>
      </c>
      <c r="F674">
        <v>76.602999999999994</v>
      </c>
      <c r="H674">
        <f t="shared" si="55"/>
        <v>76.602999999999994</v>
      </c>
    </row>
    <row r="675" spans="1:9" x14ac:dyDescent="0.3">
      <c r="A675" t="s">
        <v>14</v>
      </c>
      <c r="B675">
        <v>5</v>
      </c>
      <c r="C675">
        <v>3</v>
      </c>
      <c r="D675">
        <v>4</v>
      </c>
      <c r="E675">
        <v>0.01</v>
      </c>
      <c r="F675">
        <v>87.37</v>
      </c>
      <c r="H675">
        <f t="shared" si="55"/>
        <v>87.37</v>
      </c>
    </row>
    <row r="676" spans="1:9" x14ac:dyDescent="0.3">
      <c r="A676" t="s">
        <v>14</v>
      </c>
      <c r="B676">
        <v>5</v>
      </c>
      <c r="C676">
        <v>3</v>
      </c>
      <c r="D676">
        <v>5</v>
      </c>
      <c r="E676">
        <v>0.01</v>
      </c>
      <c r="F676">
        <v>80.272000000000006</v>
      </c>
      <c r="G676">
        <v>26.4</v>
      </c>
      <c r="H676">
        <f t="shared" si="55"/>
        <v>53.872000000000007</v>
      </c>
    </row>
    <row r="677" spans="1:9" x14ac:dyDescent="0.3">
      <c r="A677" t="s">
        <v>14</v>
      </c>
      <c r="B677">
        <v>5</v>
      </c>
      <c r="C677">
        <v>3</v>
      </c>
      <c r="D677">
        <v>6</v>
      </c>
      <c r="E677">
        <v>0.01</v>
      </c>
      <c r="F677">
        <v>72.575000000000003</v>
      </c>
      <c r="G677">
        <v>10.95</v>
      </c>
      <c r="H677">
        <f t="shared" si="55"/>
        <v>61.625</v>
      </c>
    </row>
    <row r="678" spans="1:9" x14ac:dyDescent="0.3">
      <c r="A678" t="s">
        <v>14</v>
      </c>
      <c r="B678">
        <v>5</v>
      </c>
      <c r="C678">
        <v>3</v>
      </c>
      <c r="D678">
        <v>7</v>
      </c>
      <c r="E678">
        <v>0.01</v>
      </c>
      <c r="F678">
        <v>80.831000000000003</v>
      </c>
      <c r="H678">
        <f t="shared" si="55"/>
        <v>80.831000000000003</v>
      </c>
    </row>
    <row r="679" spans="1:9" x14ac:dyDescent="0.3">
      <c r="A679" t="s">
        <v>14</v>
      </c>
      <c r="B679">
        <v>5</v>
      </c>
      <c r="C679">
        <v>3</v>
      </c>
      <c r="D679">
        <v>8</v>
      </c>
      <c r="E679">
        <v>0.01</v>
      </c>
      <c r="F679">
        <v>75.61</v>
      </c>
      <c r="H679">
        <f t="shared" si="55"/>
        <v>75.61</v>
      </c>
    </row>
    <row r="680" spans="1:9" x14ac:dyDescent="0.3">
      <c r="A680" t="s">
        <v>14</v>
      </c>
      <c r="B680">
        <v>5</v>
      </c>
      <c r="C680">
        <v>3</v>
      </c>
      <c r="D680">
        <v>9</v>
      </c>
      <c r="E680">
        <v>0.01</v>
      </c>
      <c r="F680">
        <v>91.426000000000002</v>
      </c>
      <c r="H680">
        <f t="shared" si="55"/>
        <v>91.426000000000002</v>
      </c>
    </row>
    <row r="681" spans="1:9" x14ac:dyDescent="0.3">
      <c r="A681" t="s">
        <v>14</v>
      </c>
      <c r="B681">
        <v>5</v>
      </c>
      <c r="C681">
        <v>3</v>
      </c>
      <c r="D681">
        <v>10</v>
      </c>
      <c r="E681">
        <v>0.01</v>
      </c>
      <c r="F681">
        <v>78.728999999999999</v>
      </c>
      <c r="G681">
        <v>3</v>
      </c>
      <c r="H681">
        <f t="shared" si="55"/>
        <v>75.728999999999999</v>
      </c>
    </row>
    <row r="682" spans="1:9" x14ac:dyDescent="0.3">
      <c r="A682" t="s">
        <v>14</v>
      </c>
      <c r="B682">
        <v>5</v>
      </c>
      <c r="C682">
        <v>3</v>
      </c>
      <c r="D682">
        <v>11</v>
      </c>
      <c r="E682">
        <v>0.01</v>
      </c>
      <c r="F682">
        <v>75.98</v>
      </c>
      <c r="G682">
        <v>19</v>
      </c>
      <c r="H682">
        <f t="shared" si="55"/>
        <v>56.980000000000004</v>
      </c>
    </row>
    <row r="683" spans="1:9" x14ac:dyDescent="0.3">
      <c r="F683" s="1">
        <v>81.119727272727289</v>
      </c>
      <c r="H683" s="1">
        <f>AVERAGE(H672:H682)</f>
        <v>70.606090909090923</v>
      </c>
      <c r="I683">
        <f>H683/F683</f>
        <v>0.87039359330820776</v>
      </c>
    </row>
    <row r="684" spans="1:9" x14ac:dyDescent="0.3">
      <c r="A684" t="s">
        <v>14</v>
      </c>
      <c r="B684">
        <v>5</v>
      </c>
      <c r="C684">
        <v>3</v>
      </c>
      <c r="D684">
        <v>1</v>
      </c>
      <c r="E684">
        <v>0.1</v>
      </c>
      <c r="F684">
        <v>80.445999999999998</v>
      </c>
      <c r="H684">
        <f>F684-G684</f>
        <v>80.445999999999998</v>
      </c>
    </row>
    <row r="685" spans="1:9" x14ac:dyDescent="0.3">
      <c r="A685" t="s">
        <v>14</v>
      </c>
      <c r="B685">
        <v>5</v>
      </c>
      <c r="C685">
        <v>3</v>
      </c>
      <c r="D685">
        <v>2</v>
      </c>
      <c r="E685">
        <v>0.1</v>
      </c>
      <c r="F685">
        <v>89.391000000000005</v>
      </c>
      <c r="G685">
        <v>38</v>
      </c>
      <c r="H685">
        <f t="shared" ref="H685:H694" si="56">F685-G685</f>
        <v>51.391000000000005</v>
      </c>
    </row>
    <row r="686" spans="1:9" x14ac:dyDescent="0.3">
      <c r="A686" t="s">
        <v>14</v>
      </c>
      <c r="B686">
        <v>5</v>
      </c>
      <c r="C686">
        <v>3</v>
      </c>
      <c r="D686">
        <v>3</v>
      </c>
      <c r="E686">
        <v>0.1</v>
      </c>
      <c r="F686">
        <v>75.503</v>
      </c>
      <c r="H686">
        <f t="shared" si="56"/>
        <v>75.503</v>
      </c>
    </row>
    <row r="687" spans="1:9" x14ac:dyDescent="0.3">
      <c r="A687" t="s">
        <v>14</v>
      </c>
      <c r="B687">
        <v>5</v>
      </c>
      <c r="C687">
        <v>3</v>
      </c>
      <c r="D687">
        <v>4</v>
      </c>
      <c r="E687">
        <v>0.1</v>
      </c>
      <c r="F687">
        <v>73.641999999999996</v>
      </c>
      <c r="H687">
        <f t="shared" si="56"/>
        <v>73.641999999999996</v>
      </c>
    </row>
    <row r="688" spans="1:9" x14ac:dyDescent="0.3">
      <c r="A688" t="s">
        <v>14</v>
      </c>
      <c r="B688">
        <v>5</v>
      </c>
      <c r="C688">
        <v>3</v>
      </c>
      <c r="D688">
        <v>5</v>
      </c>
      <c r="E688">
        <v>0.1</v>
      </c>
      <c r="F688">
        <v>84.331000000000003</v>
      </c>
      <c r="H688">
        <f t="shared" si="56"/>
        <v>84.331000000000003</v>
      </c>
    </row>
    <row r="689" spans="1:9" x14ac:dyDescent="0.3">
      <c r="A689" t="s">
        <v>14</v>
      </c>
      <c r="B689">
        <v>5</v>
      </c>
      <c r="C689">
        <v>3</v>
      </c>
      <c r="D689">
        <v>6</v>
      </c>
      <c r="E689">
        <v>0.1</v>
      </c>
      <c r="F689">
        <v>75.063999999999993</v>
      </c>
      <c r="H689">
        <f t="shared" si="56"/>
        <v>75.063999999999993</v>
      </c>
    </row>
    <row r="690" spans="1:9" x14ac:dyDescent="0.3">
      <c r="A690" t="s">
        <v>14</v>
      </c>
      <c r="B690">
        <v>5</v>
      </c>
      <c r="C690">
        <v>3</v>
      </c>
      <c r="D690">
        <v>7</v>
      </c>
      <c r="E690">
        <v>0.1</v>
      </c>
      <c r="F690">
        <v>76.549000000000007</v>
      </c>
      <c r="H690">
        <f t="shared" si="56"/>
        <v>76.549000000000007</v>
      </c>
    </row>
    <row r="691" spans="1:9" x14ac:dyDescent="0.3">
      <c r="A691" t="s">
        <v>14</v>
      </c>
      <c r="B691">
        <v>5</v>
      </c>
      <c r="C691">
        <v>3</v>
      </c>
      <c r="D691">
        <v>8</v>
      </c>
      <c r="E691">
        <v>0.1</v>
      </c>
      <c r="F691">
        <v>73.472999999999999</v>
      </c>
      <c r="G691">
        <v>26.3</v>
      </c>
      <c r="H691">
        <f t="shared" si="56"/>
        <v>47.173000000000002</v>
      </c>
    </row>
    <row r="692" spans="1:9" x14ac:dyDescent="0.3">
      <c r="A692" t="s">
        <v>14</v>
      </c>
      <c r="B692">
        <v>5</v>
      </c>
      <c r="C692">
        <v>3</v>
      </c>
      <c r="D692">
        <v>9</v>
      </c>
      <c r="E692">
        <v>0.1</v>
      </c>
      <c r="F692">
        <v>72.343999999999994</v>
      </c>
      <c r="G692">
        <v>6</v>
      </c>
      <c r="H692">
        <f t="shared" si="56"/>
        <v>66.343999999999994</v>
      </c>
    </row>
    <row r="693" spans="1:9" x14ac:dyDescent="0.3">
      <c r="A693" t="s">
        <v>14</v>
      </c>
      <c r="B693">
        <v>5</v>
      </c>
      <c r="C693">
        <v>3</v>
      </c>
      <c r="D693">
        <v>10</v>
      </c>
      <c r="E693">
        <v>0.1</v>
      </c>
      <c r="F693">
        <v>71.837000000000003</v>
      </c>
      <c r="H693">
        <f t="shared" si="56"/>
        <v>71.837000000000003</v>
      </c>
    </row>
    <row r="694" spans="1:9" x14ac:dyDescent="0.3">
      <c r="A694" t="s">
        <v>14</v>
      </c>
      <c r="B694">
        <v>5</v>
      </c>
      <c r="C694">
        <v>3</v>
      </c>
      <c r="D694">
        <v>11</v>
      </c>
      <c r="E694">
        <v>0.1</v>
      </c>
      <c r="F694">
        <v>73.385999999999996</v>
      </c>
      <c r="G694">
        <v>7</v>
      </c>
      <c r="H694">
        <f t="shared" si="56"/>
        <v>66.385999999999996</v>
      </c>
    </row>
    <row r="695" spans="1:9" x14ac:dyDescent="0.3">
      <c r="F695" s="1">
        <v>76.905999999999992</v>
      </c>
      <c r="H695" s="1">
        <f>AVERAGE(H684:H694)</f>
        <v>69.878727272727261</v>
      </c>
      <c r="I695">
        <f>H695/F695</f>
        <v>0.90862516933304638</v>
      </c>
    </row>
    <row r="696" spans="1:9" x14ac:dyDescent="0.3">
      <c r="A696" t="s">
        <v>14</v>
      </c>
      <c r="B696">
        <v>5</v>
      </c>
      <c r="C696">
        <v>3</v>
      </c>
      <c r="D696">
        <v>1</v>
      </c>
      <c r="E696">
        <v>1</v>
      </c>
      <c r="F696">
        <v>72.835999999999999</v>
      </c>
      <c r="H696">
        <f>F696-G696</f>
        <v>72.835999999999999</v>
      </c>
    </row>
    <row r="697" spans="1:9" x14ac:dyDescent="0.3">
      <c r="A697" t="s">
        <v>14</v>
      </c>
      <c r="B697">
        <v>5</v>
      </c>
      <c r="C697">
        <v>3</v>
      </c>
      <c r="D697">
        <v>2</v>
      </c>
      <c r="E697">
        <v>1</v>
      </c>
      <c r="F697">
        <v>78.116</v>
      </c>
      <c r="G697">
        <v>51</v>
      </c>
      <c r="H697">
        <f t="shared" ref="H697:H706" si="57">F697-G697</f>
        <v>27.116</v>
      </c>
    </row>
    <row r="698" spans="1:9" x14ac:dyDescent="0.3">
      <c r="A698" t="s">
        <v>14</v>
      </c>
      <c r="B698">
        <v>5</v>
      </c>
      <c r="C698">
        <v>3</v>
      </c>
      <c r="D698">
        <v>3</v>
      </c>
      <c r="E698">
        <v>1</v>
      </c>
      <c r="F698">
        <v>74.497</v>
      </c>
      <c r="G698">
        <v>23</v>
      </c>
      <c r="H698">
        <f t="shared" si="57"/>
        <v>51.497</v>
      </c>
    </row>
    <row r="699" spans="1:9" x14ac:dyDescent="0.3">
      <c r="A699" t="s">
        <v>14</v>
      </c>
      <c r="B699">
        <v>5</v>
      </c>
      <c r="C699">
        <v>3</v>
      </c>
      <c r="D699">
        <v>4</v>
      </c>
      <c r="E699">
        <v>1</v>
      </c>
      <c r="F699">
        <v>74.768000000000001</v>
      </c>
      <c r="G699">
        <v>30</v>
      </c>
      <c r="H699">
        <f t="shared" si="57"/>
        <v>44.768000000000001</v>
      </c>
    </row>
    <row r="700" spans="1:9" x14ac:dyDescent="0.3">
      <c r="A700" t="s">
        <v>14</v>
      </c>
      <c r="B700">
        <v>5</v>
      </c>
      <c r="C700">
        <v>3</v>
      </c>
      <c r="D700">
        <v>5</v>
      </c>
      <c r="E700">
        <v>1</v>
      </c>
      <c r="F700" t="s">
        <v>8</v>
      </c>
      <c r="G700" t="s">
        <v>8</v>
      </c>
      <c r="H700" t="s">
        <v>8</v>
      </c>
    </row>
    <row r="701" spans="1:9" x14ac:dyDescent="0.3">
      <c r="A701" t="s">
        <v>14</v>
      </c>
      <c r="B701">
        <v>5</v>
      </c>
      <c r="C701">
        <v>3</v>
      </c>
      <c r="D701">
        <v>6</v>
      </c>
      <c r="E701">
        <v>1</v>
      </c>
      <c r="F701">
        <v>80.882000000000005</v>
      </c>
      <c r="G701">
        <v>4</v>
      </c>
      <c r="H701">
        <f t="shared" si="57"/>
        <v>76.882000000000005</v>
      </c>
    </row>
    <row r="702" spans="1:9" x14ac:dyDescent="0.3">
      <c r="A702" t="s">
        <v>14</v>
      </c>
      <c r="B702">
        <v>5</v>
      </c>
      <c r="C702">
        <v>3</v>
      </c>
      <c r="D702">
        <v>7</v>
      </c>
      <c r="E702">
        <v>1</v>
      </c>
      <c r="F702">
        <v>70.754999999999995</v>
      </c>
      <c r="G702">
        <v>21.3</v>
      </c>
      <c r="H702">
        <f t="shared" si="57"/>
        <v>49.454999999999998</v>
      </c>
    </row>
    <row r="703" spans="1:9" x14ac:dyDescent="0.3">
      <c r="A703" t="s">
        <v>14</v>
      </c>
      <c r="B703">
        <v>5</v>
      </c>
      <c r="C703">
        <v>3</v>
      </c>
      <c r="D703">
        <v>8</v>
      </c>
      <c r="E703">
        <v>1</v>
      </c>
      <c r="F703" t="s">
        <v>8</v>
      </c>
      <c r="H703" t="s">
        <v>8</v>
      </c>
    </row>
    <row r="704" spans="1:9" x14ac:dyDescent="0.3">
      <c r="A704" t="s">
        <v>14</v>
      </c>
      <c r="B704">
        <v>5</v>
      </c>
      <c r="C704">
        <v>3</v>
      </c>
      <c r="D704">
        <v>9</v>
      </c>
      <c r="E704">
        <v>1</v>
      </c>
      <c r="F704">
        <v>76.867000000000004</v>
      </c>
      <c r="G704">
        <v>23</v>
      </c>
      <c r="H704">
        <f t="shared" si="57"/>
        <v>53.867000000000004</v>
      </c>
    </row>
    <row r="705" spans="1:9" x14ac:dyDescent="0.3">
      <c r="A705" t="s">
        <v>14</v>
      </c>
      <c r="B705">
        <v>5</v>
      </c>
      <c r="C705">
        <v>3</v>
      </c>
      <c r="D705">
        <v>10</v>
      </c>
      <c r="E705">
        <v>1</v>
      </c>
      <c r="F705" t="s">
        <v>8</v>
      </c>
      <c r="H705" t="s">
        <v>8</v>
      </c>
    </row>
    <row r="706" spans="1:9" x14ac:dyDescent="0.3">
      <c r="A706" t="s">
        <v>14</v>
      </c>
      <c r="B706">
        <v>5</v>
      </c>
      <c r="C706">
        <v>3</v>
      </c>
      <c r="D706">
        <v>11</v>
      </c>
      <c r="E706">
        <v>1</v>
      </c>
      <c r="F706">
        <v>71.727999999999994</v>
      </c>
      <c r="G706">
        <v>28.8</v>
      </c>
      <c r="H706">
        <f t="shared" si="57"/>
        <v>42.927999999999997</v>
      </c>
    </row>
    <row r="707" spans="1:9" x14ac:dyDescent="0.3">
      <c r="F707" s="1">
        <f>AVERAGE(F696:F706)</f>
        <v>75.056124999999994</v>
      </c>
      <c r="H707" s="1">
        <f>AVERAGE(H696:H706)</f>
        <v>52.418625000000006</v>
      </c>
      <c r="I707">
        <f>H707/F707</f>
        <v>0.69839236971000052</v>
      </c>
    </row>
    <row r="708" spans="1:9" x14ac:dyDescent="0.3">
      <c r="A708" t="s">
        <v>14</v>
      </c>
      <c r="B708">
        <v>5</v>
      </c>
      <c r="C708">
        <v>3</v>
      </c>
      <c r="D708">
        <v>1</v>
      </c>
      <c r="E708">
        <v>10</v>
      </c>
      <c r="F708" t="s">
        <v>8</v>
      </c>
      <c r="G708" t="s">
        <v>8</v>
      </c>
    </row>
    <row r="709" spans="1:9" x14ac:dyDescent="0.3">
      <c r="A709" t="s">
        <v>14</v>
      </c>
      <c r="B709">
        <v>5</v>
      </c>
      <c r="C709">
        <v>3</v>
      </c>
      <c r="D709">
        <v>2</v>
      </c>
      <c r="E709">
        <v>10</v>
      </c>
      <c r="F709" t="s">
        <v>8</v>
      </c>
      <c r="G709" t="s">
        <v>8</v>
      </c>
    </row>
    <row r="710" spans="1:9" x14ac:dyDescent="0.3">
      <c r="A710" t="s">
        <v>14</v>
      </c>
      <c r="B710">
        <v>5</v>
      </c>
      <c r="C710">
        <v>3</v>
      </c>
      <c r="D710">
        <v>3</v>
      </c>
      <c r="E710">
        <v>10</v>
      </c>
      <c r="F710" t="s">
        <v>8</v>
      </c>
      <c r="G710" t="s">
        <v>8</v>
      </c>
    </row>
    <row r="711" spans="1:9" x14ac:dyDescent="0.3">
      <c r="A711" t="s">
        <v>14</v>
      </c>
      <c r="B711">
        <v>5</v>
      </c>
      <c r="C711">
        <v>3</v>
      </c>
      <c r="D711">
        <v>4</v>
      </c>
      <c r="E711">
        <v>10</v>
      </c>
      <c r="F711" t="s">
        <v>8</v>
      </c>
      <c r="G711" t="s">
        <v>8</v>
      </c>
    </row>
    <row r="712" spans="1:9" x14ac:dyDescent="0.3">
      <c r="A712" t="s">
        <v>14</v>
      </c>
      <c r="B712">
        <v>5</v>
      </c>
      <c r="C712">
        <v>3</v>
      </c>
      <c r="D712">
        <v>5</v>
      </c>
      <c r="E712">
        <v>10</v>
      </c>
      <c r="F712" t="s">
        <v>8</v>
      </c>
      <c r="G712" t="s">
        <v>8</v>
      </c>
    </row>
    <row r="713" spans="1:9" x14ac:dyDescent="0.3">
      <c r="A713" t="s">
        <v>14</v>
      </c>
      <c r="B713">
        <v>5</v>
      </c>
      <c r="C713">
        <v>3</v>
      </c>
      <c r="D713">
        <v>6</v>
      </c>
      <c r="E713">
        <v>10</v>
      </c>
      <c r="F713" t="s">
        <v>8</v>
      </c>
      <c r="G713" t="s">
        <v>8</v>
      </c>
    </row>
    <row r="714" spans="1:9" x14ac:dyDescent="0.3">
      <c r="A714" t="s">
        <v>14</v>
      </c>
      <c r="B714">
        <v>5</v>
      </c>
      <c r="C714">
        <v>3</v>
      </c>
      <c r="D714">
        <v>7</v>
      </c>
      <c r="E714">
        <v>10</v>
      </c>
      <c r="F714" t="s">
        <v>8</v>
      </c>
      <c r="G714" t="s">
        <v>8</v>
      </c>
    </row>
    <row r="715" spans="1:9" x14ac:dyDescent="0.3">
      <c r="A715" t="s">
        <v>14</v>
      </c>
      <c r="B715">
        <v>5</v>
      </c>
      <c r="C715">
        <v>3</v>
      </c>
      <c r="D715">
        <v>8</v>
      </c>
      <c r="E715">
        <v>10</v>
      </c>
      <c r="F715" t="s">
        <v>8</v>
      </c>
      <c r="G715" t="s">
        <v>8</v>
      </c>
    </row>
    <row r="716" spans="1:9" x14ac:dyDescent="0.3">
      <c r="A716" t="s">
        <v>14</v>
      </c>
      <c r="B716">
        <v>5</v>
      </c>
      <c r="C716">
        <v>3</v>
      </c>
      <c r="D716">
        <v>9</v>
      </c>
      <c r="E716">
        <v>10</v>
      </c>
      <c r="F716" t="s">
        <v>8</v>
      </c>
      <c r="G716" t="s">
        <v>8</v>
      </c>
    </row>
    <row r="717" spans="1:9" x14ac:dyDescent="0.3">
      <c r="A717" t="s">
        <v>14</v>
      </c>
      <c r="B717">
        <v>5</v>
      </c>
      <c r="C717">
        <v>3</v>
      </c>
      <c r="D717">
        <v>10</v>
      </c>
      <c r="E717">
        <v>10</v>
      </c>
      <c r="F717" t="s">
        <v>8</v>
      </c>
      <c r="G717" t="s">
        <v>8</v>
      </c>
    </row>
    <row r="718" spans="1:9" x14ac:dyDescent="0.3">
      <c r="A718" t="s">
        <v>14</v>
      </c>
      <c r="B718">
        <v>5</v>
      </c>
      <c r="C718">
        <v>3</v>
      </c>
      <c r="D718">
        <v>11</v>
      </c>
      <c r="E718">
        <v>10</v>
      </c>
      <c r="F718" t="s">
        <v>8</v>
      </c>
      <c r="G718" t="s">
        <v>8</v>
      </c>
    </row>
    <row r="723" spans="6:6" x14ac:dyDescent="0.3">
      <c r="F723" s="3"/>
    </row>
    <row r="724" spans="6:6" x14ac:dyDescent="0.3">
      <c r="F724" s="3"/>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649"/>
  <sheetViews>
    <sheetView topLeftCell="A626" workbookViewId="0">
      <selection activeCell="D2" sqref="D2:D648"/>
    </sheetView>
  </sheetViews>
  <sheetFormatPr defaultRowHeight="14.4" x14ac:dyDescent="0.3"/>
  <cols>
    <col min="1" max="1" width="12.88671875" customWidth="1"/>
    <col min="4" max="5" width="14.5546875" customWidth="1"/>
    <col min="6" max="6" width="12.6640625" customWidth="1"/>
  </cols>
  <sheetData>
    <row r="1" spans="1:9" x14ac:dyDescent="0.3">
      <c r="A1" t="s">
        <v>0</v>
      </c>
      <c r="B1" t="s">
        <v>1</v>
      </c>
      <c r="C1" t="s">
        <v>2</v>
      </c>
      <c r="D1" t="s">
        <v>9</v>
      </c>
      <c r="E1" t="s">
        <v>7</v>
      </c>
      <c r="F1" t="s">
        <v>11</v>
      </c>
      <c r="G1" t="s">
        <v>12</v>
      </c>
      <c r="H1" t="s">
        <v>13</v>
      </c>
      <c r="I1" t="s">
        <v>19</v>
      </c>
    </row>
    <row r="2" spans="1:9" x14ac:dyDescent="0.3">
      <c r="A2" t="s">
        <v>10</v>
      </c>
      <c r="B2">
        <v>2</v>
      </c>
      <c r="C2">
        <v>1</v>
      </c>
      <c r="D2">
        <v>1</v>
      </c>
      <c r="E2">
        <v>0</v>
      </c>
      <c r="F2">
        <v>4.2</v>
      </c>
      <c r="H2">
        <f>F2-G2</f>
        <v>4.2</v>
      </c>
    </row>
    <row r="3" spans="1:9" x14ac:dyDescent="0.3">
      <c r="A3" t="s">
        <v>10</v>
      </c>
      <c r="B3">
        <v>2</v>
      </c>
      <c r="C3">
        <v>1</v>
      </c>
      <c r="D3">
        <v>2</v>
      </c>
      <c r="E3">
        <v>0</v>
      </c>
      <c r="F3">
        <v>4.7</v>
      </c>
      <c r="H3">
        <f t="shared" ref="H3:H12" si="0">F3-G3</f>
        <v>4.7</v>
      </c>
    </row>
    <row r="4" spans="1:9" x14ac:dyDescent="0.3">
      <c r="A4" t="s">
        <v>10</v>
      </c>
      <c r="B4">
        <v>2</v>
      </c>
      <c r="C4">
        <v>1</v>
      </c>
      <c r="D4">
        <v>3</v>
      </c>
      <c r="E4">
        <v>0</v>
      </c>
      <c r="F4">
        <v>4.0999999999999996</v>
      </c>
      <c r="H4">
        <f t="shared" si="0"/>
        <v>4.0999999999999996</v>
      </c>
    </row>
    <row r="5" spans="1:9" x14ac:dyDescent="0.3">
      <c r="A5" t="s">
        <v>10</v>
      </c>
      <c r="B5">
        <v>2</v>
      </c>
      <c r="C5">
        <v>1</v>
      </c>
      <c r="D5">
        <v>4</v>
      </c>
      <c r="E5">
        <v>0</v>
      </c>
      <c r="F5">
        <v>3.3</v>
      </c>
      <c r="H5">
        <f t="shared" si="0"/>
        <v>3.3</v>
      </c>
    </row>
    <row r="6" spans="1:9" x14ac:dyDescent="0.3">
      <c r="A6" t="s">
        <v>10</v>
      </c>
      <c r="B6">
        <v>2</v>
      </c>
      <c r="C6">
        <v>1</v>
      </c>
      <c r="D6">
        <v>5</v>
      </c>
      <c r="E6">
        <v>0</v>
      </c>
      <c r="F6">
        <v>4.8</v>
      </c>
      <c r="H6">
        <f t="shared" si="0"/>
        <v>4.8</v>
      </c>
    </row>
    <row r="7" spans="1:9" x14ac:dyDescent="0.3">
      <c r="A7" t="s">
        <v>10</v>
      </c>
      <c r="B7">
        <v>2</v>
      </c>
      <c r="C7">
        <v>1</v>
      </c>
      <c r="D7">
        <v>6</v>
      </c>
      <c r="E7">
        <v>0</v>
      </c>
      <c r="F7">
        <v>4</v>
      </c>
      <c r="H7">
        <f t="shared" si="0"/>
        <v>4</v>
      </c>
    </row>
    <row r="8" spans="1:9" x14ac:dyDescent="0.3">
      <c r="A8" t="s">
        <v>10</v>
      </c>
      <c r="B8">
        <v>2</v>
      </c>
      <c r="C8">
        <v>1</v>
      </c>
      <c r="D8">
        <v>7</v>
      </c>
      <c r="E8">
        <v>0</v>
      </c>
      <c r="F8">
        <v>5</v>
      </c>
      <c r="H8">
        <f t="shared" si="0"/>
        <v>5</v>
      </c>
    </row>
    <row r="9" spans="1:9" x14ac:dyDescent="0.3">
      <c r="A9" t="s">
        <v>10</v>
      </c>
      <c r="B9">
        <v>2</v>
      </c>
      <c r="C9">
        <v>1</v>
      </c>
      <c r="D9">
        <v>8</v>
      </c>
      <c r="E9">
        <v>0</v>
      </c>
      <c r="F9">
        <v>3.7</v>
      </c>
      <c r="H9">
        <f t="shared" si="0"/>
        <v>3.7</v>
      </c>
    </row>
    <row r="10" spans="1:9" x14ac:dyDescent="0.3">
      <c r="A10" t="s">
        <v>10</v>
      </c>
      <c r="B10">
        <v>2</v>
      </c>
      <c r="C10">
        <v>1</v>
      </c>
      <c r="D10">
        <v>9</v>
      </c>
      <c r="E10">
        <v>0</v>
      </c>
      <c r="F10">
        <v>4.9000000000000004</v>
      </c>
      <c r="H10">
        <f t="shared" si="0"/>
        <v>4.9000000000000004</v>
      </c>
    </row>
    <row r="11" spans="1:9" x14ac:dyDescent="0.3">
      <c r="A11" t="s">
        <v>10</v>
      </c>
      <c r="B11">
        <v>2</v>
      </c>
      <c r="C11">
        <v>1</v>
      </c>
      <c r="D11">
        <v>10</v>
      </c>
      <c r="E11">
        <v>0</v>
      </c>
      <c r="F11">
        <v>4.8</v>
      </c>
      <c r="H11">
        <f t="shared" si="0"/>
        <v>4.8</v>
      </c>
    </row>
    <row r="12" spans="1:9" x14ac:dyDescent="0.3">
      <c r="A12" t="s">
        <v>10</v>
      </c>
      <c r="B12">
        <v>2</v>
      </c>
      <c r="C12">
        <v>1</v>
      </c>
      <c r="D12">
        <v>11</v>
      </c>
      <c r="E12">
        <v>0</v>
      </c>
      <c r="F12">
        <v>3.9</v>
      </c>
      <c r="H12">
        <f t="shared" si="0"/>
        <v>3.9</v>
      </c>
    </row>
    <row r="13" spans="1:9" x14ac:dyDescent="0.3">
      <c r="A13" t="s">
        <v>10</v>
      </c>
      <c r="B13">
        <v>2</v>
      </c>
      <c r="C13">
        <v>1</v>
      </c>
      <c r="F13" s="1">
        <f>AVERAGE(F2:F12)</f>
        <v>4.3090909090909086</v>
      </c>
      <c r="H13" s="1">
        <f>AVERAGE(H2:H12)</f>
        <v>4.3090909090909086</v>
      </c>
      <c r="I13">
        <f>H13/F13</f>
        <v>1</v>
      </c>
    </row>
    <row r="14" spans="1:9" x14ac:dyDescent="0.3">
      <c r="A14" t="s">
        <v>10</v>
      </c>
      <c r="B14">
        <v>2</v>
      </c>
      <c r="C14">
        <v>1</v>
      </c>
      <c r="D14">
        <v>1</v>
      </c>
      <c r="E14">
        <v>9.9999999999999995E-7</v>
      </c>
      <c r="F14">
        <v>5.7</v>
      </c>
      <c r="H14">
        <f>F14-G14</f>
        <v>5.7</v>
      </c>
    </row>
    <row r="15" spans="1:9" x14ac:dyDescent="0.3">
      <c r="A15" t="s">
        <v>10</v>
      </c>
      <c r="B15">
        <v>2</v>
      </c>
      <c r="C15">
        <v>1</v>
      </c>
      <c r="D15">
        <v>2</v>
      </c>
      <c r="E15">
        <v>9.9999999999999995E-7</v>
      </c>
      <c r="F15">
        <v>4.0999999999999996</v>
      </c>
      <c r="G15">
        <f>2.35044989448436-0.43</f>
        <v>1.9204498944843602</v>
      </c>
      <c r="H15">
        <f t="shared" ref="H15:H24" si="1">F15-G15</f>
        <v>2.1795501055156397</v>
      </c>
    </row>
    <row r="16" spans="1:9" x14ac:dyDescent="0.3">
      <c r="A16" t="s">
        <v>10</v>
      </c>
      <c r="B16">
        <v>2</v>
      </c>
      <c r="C16">
        <v>1</v>
      </c>
      <c r="D16">
        <v>3</v>
      </c>
      <c r="E16">
        <v>9.9999999999999995E-7</v>
      </c>
      <c r="F16">
        <v>4.3</v>
      </c>
      <c r="H16">
        <f t="shared" si="1"/>
        <v>4.3</v>
      </c>
    </row>
    <row r="17" spans="1:9" x14ac:dyDescent="0.3">
      <c r="A17" t="s">
        <v>10</v>
      </c>
      <c r="B17">
        <v>2</v>
      </c>
      <c r="C17">
        <v>1</v>
      </c>
      <c r="D17">
        <v>4</v>
      </c>
      <c r="E17">
        <v>9.9999999999999995E-7</v>
      </c>
      <c r="F17">
        <v>4.7</v>
      </c>
      <c r="H17">
        <f t="shared" si="1"/>
        <v>4.7</v>
      </c>
    </row>
    <row r="18" spans="1:9" x14ac:dyDescent="0.3">
      <c r="A18" t="s">
        <v>10</v>
      </c>
      <c r="B18">
        <v>2</v>
      </c>
      <c r="C18">
        <v>1</v>
      </c>
      <c r="D18">
        <v>5</v>
      </c>
      <c r="E18">
        <v>9.9999999999999995E-7</v>
      </c>
      <c r="F18">
        <v>3.5</v>
      </c>
      <c r="H18">
        <f t="shared" si="1"/>
        <v>3.5</v>
      </c>
    </row>
    <row r="19" spans="1:9" x14ac:dyDescent="0.3">
      <c r="A19" t="s">
        <v>10</v>
      </c>
      <c r="B19">
        <v>2</v>
      </c>
      <c r="C19">
        <v>1</v>
      </c>
      <c r="D19">
        <v>6</v>
      </c>
      <c r="E19">
        <v>9.9999999999999995E-7</v>
      </c>
      <c r="F19">
        <v>3.4</v>
      </c>
      <c r="H19">
        <f t="shared" si="1"/>
        <v>3.4</v>
      </c>
    </row>
    <row r="20" spans="1:9" x14ac:dyDescent="0.3">
      <c r="A20" t="s">
        <v>10</v>
      </c>
      <c r="B20">
        <v>2</v>
      </c>
      <c r="C20">
        <v>1</v>
      </c>
      <c r="D20">
        <v>7</v>
      </c>
      <c r="E20">
        <v>9.9999999999999995E-7</v>
      </c>
      <c r="F20">
        <v>5.2</v>
      </c>
      <c r="H20">
        <f t="shared" si="1"/>
        <v>5.2</v>
      </c>
    </row>
    <row r="21" spans="1:9" x14ac:dyDescent="0.3">
      <c r="A21" t="s">
        <v>10</v>
      </c>
      <c r="B21">
        <v>2</v>
      </c>
      <c r="C21">
        <v>1</v>
      </c>
      <c r="D21">
        <v>8</v>
      </c>
      <c r="E21">
        <v>9.9999999999999995E-7</v>
      </c>
      <c r="F21">
        <v>3.7</v>
      </c>
      <c r="H21">
        <f t="shared" si="1"/>
        <v>3.7</v>
      </c>
    </row>
    <row r="22" spans="1:9" x14ac:dyDescent="0.3">
      <c r="A22" t="s">
        <v>10</v>
      </c>
      <c r="B22">
        <v>2</v>
      </c>
      <c r="C22">
        <v>1</v>
      </c>
      <c r="D22">
        <v>9</v>
      </c>
      <c r="E22">
        <v>9.9999999999999995E-7</v>
      </c>
      <c r="F22">
        <v>5.3</v>
      </c>
      <c r="H22">
        <f t="shared" si="1"/>
        <v>5.3</v>
      </c>
    </row>
    <row r="23" spans="1:9" x14ac:dyDescent="0.3">
      <c r="A23" t="s">
        <v>10</v>
      </c>
      <c r="B23">
        <v>2</v>
      </c>
      <c r="C23">
        <v>1</v>
      </c>
      <c r="D23">
        <v>10</v>
      </c>
      <c r="E23">
        <v>9.9999999999999995E-7</v>
      </c>
      <c r="F23">
        <v>4.4000000000000004</v>
      </c>
      <c r="G23">
        <v>2.2999999999999998</v>
      </c>
      <c r="H23">
        <f t="shared" si="1"/>
        <v>2.1000000000000005</v>
      </c>
    </row>
    <row r="24" spans="1:9" x14ac:dyDescent="0.3">
      <c r="A24" t="s">
        <v>10</v>
      </c>
      <c r="B24">
        <v>2</v>
      </c>
      <c r="C24">
        <v>1</v>
      </c>
      <c r="D24">
        <v>11</v>
      </c>
      <c r="E24">
        <v>9.9999999999999995E-7</v>
      </c>
      <c r="F24">
        <v>5.9</v>
      </c>
      <c r="G24">
        <f>5.24108503908284-0.43</f>
        <v>4.8110850390828404</v>
      </c>
      <c r="H24">
        <f t="shared" si="1"/>
        <v>1.08891496091716</v>
      </c>
    </row>
    <row r="25" spans="1:9" x14ac:dyDescent="0.3">
      <c r="A25" t="s">
        <v>10</v>
      </c>
      <c r="B25">
        <v>2</v>
      </c>
      <c r="C25">
        <v>1</v>
      </c>
      <c r="F25" s="1">
        <f>AVERAGE(F14:F24)</f>
        <v>4.5636363636363635</v>
      </c>
      <c r="H25" s="1">
        <f>AVERAGE(H14:H24)</f>
        <v>3.7425877333120723</v>
      </c>
      <c r="I25">
        <f>H25/F25</f>
        <v>0.82008894554647005</v>
      </c>
    </row>
    <row r="26" spans="1:9" x14ac:dyDescent="0.3">
      <c r="A26" t="s">
        <v>10</v>
      </c>
      <c r="B26">
        <v>2</v>
      </c>
      <c r="C26">
        <v>1</v>
      </c>
      <c r="D26">
        <v>1</v>
      </c>
      <c r="E26">
        <v>1E-4</v>
      </c>
      <c r="F26" t="s">
        <v>8</v>
      </c>
      <c r="G26" t="s">
        <v>8</v>
      </c>
      <c r="H26" t="s">
        <v>8</v>
      </c>
    </row>
    <row r="27" spans="1:9" x14ac:dyDescent="0.3">
      <c r="A27" t="s">
        <v>10</v>
      </c>
      <c r="B27">
        <v>2</v>
      </c>
      <c r="C27">
        <v>1</v>
      </c>
      <c r="D27">
        <v>2</v>
      </c>
      <c r="E27">
        <v>1E-4</v>
      </c>
      <c r="F27">
        <v>6.2</v>
      </c>
      <c r="G27">
        <v>4.1301204429652101</v>
      </c>
      <c r="H27">
        <f>F27-G27</f>
        <v>2.0698795570347901</v>
      </c>
    </row>
    <row r="28" spans="1:9" x14ac:dyDescent="0.3">
      <c r="A28" t="s">
        <v>10</v>
      </c>
      <c r="B28">
        <v>2</v>
      </c>
      <c r="C28">
        <v>1</v>
      </c>
      <c r="D28">
        <v>3</v>
      </c>
      <c r="E28">
        <v>1E-4</v>
      </c>
      <c r="F28">
        <v>4.7</v>
      </c>
      <c r="G28">
        <f>'[2]CTR 2nd R1 5.10.18 (petri plate'!B47-('[2]CTR 2nd R1 5.10.18 (petri plate'!B45+0.43)</f>
        <v>1.8496606301473997</v>
      </c>
      <c r="H28">
        <f t="shared" ref="H28:H33" si="2">F28-G28</f>
        <v>2.8503393698526005</v>
      </c>
    </row>
    <row r="29" spans="1:9" x14ac:dyDescent="0.3">
      <c r="A29" t="s">
        <v>10</v>
      </c>
      <c r="B29">
        <v>2</v>
      </c>
      <c r="C29">
        <v>1</v>
      </c>
      <c r="D29">
        <v>4</v>
      </c>
      <c r="E29">
        <v>1E-4</v>
      </c>
      <c r="F29">
        <v>6.2</v>
      </c>
      <c r="G29">
        <v>6.0429931741024205</v>
      </c>
      <c r="H29">
        <f t="shared" si="2"/>
        <v>0.15700682589757964</v>
      </c>
    </row>
    <row r="30" spans="1:9" x14ac:dyDescent="0.3">
      <c r="A30" t="s">
        <v>10</v>
      </c>
      <c r="B30">
        <v>2</v>
      </c>
      <c r="C30">
        <v>1</v>
      </c>
      <c r="D30">
        <v>5</v>
      </c>
      <c r="E30">
        <v>1E-4</v>
      </c>
      <c r="F30">
        <v>6.3</v>
      </c>
      <c r="G30">
        <v>4.8401460055636196</v>
      </c>
      <c r="H30">
        <f t="shared" si="2"/>
        <v>1.4598539944363802</v>
      </c>
    </row>
    <row r="31" spans="1:9" x14ac:dyDescent="0.3">
      <c r="A31" t="s">
        <v>10</v>
      </c>
      <c r="B31">
        <v>2</v>
      </c>
      <c r="C31">
        <v>1</v>
      </c>
      <c r="D31">
        <v>6</v>
      </c>
      <c r="E31">
        <v>1E-4</v>
      </c>
      <c r="F31">
        <v>4.0999999999999996</v>
      </c>
      <c r="G31">
        <f>F31-(0.247+0.059)</f>
        <v>3.7939999999999996</v>
      </c>
      <c r="H31">
        <f t="shared" si="2"/>
        <v>0.30600000000000005</v>
      </c>
    </row>
    <row r="32" spans="1:9" x14ac:dyDescent="0.3">
      <c r="A32" t="s">
        <v>10</v>
      </c>
      <c r="B32">
        <v>2</v>
      </c>
      <c r="C32">
        <v>1</v>
      </c>
      <c r="D32">
        <v>7</v>
      </c>
      <c r="E32">
        <v>1E-4</v>
      </c>
      <c r="F32">
        <v>4.0999999999999996</v>
      </c>
      <c r="G32">
        <v>2.5472228956496696</v>
      </c>
      <c r="H32">
        <f t="shared" si="2"/>
        <v>1.55277710435033</v>
      </c>
    </row>
    <row r="33" spans="1:9" x14ac:dyDescent="0.3">
      <c r="A33" t="s">
        <v>10</v>
      </c>
      <c r="B33">
        <v>2</v>
      </c>
      <c r="C33">
        <v>1</v>
      </c>
      <c r="D33">
        <v>8</v>
      </c>
      <c r="E33">
        <v>1E-4</v>
      </c>
      <c r="F33">
        <v>6.3</v>
      </c>
      <c r="G33">
        <v>0</v>
      </c>
      <c r="H33">
        <f t="shared" si="2"/>
        <v>6.3</v>
      </c>
    </row>
    <row r="34" spans="1:9" x14ac:dyDescent="0.3">
      <c r="A34" t="s">
        <v>10</v>
      </c>
      <c r="B34">
        <v>2</v>
      </c>
      <c r="C34">
        <v>1</v>
      </c>
      <c r="D34">
        <v>9</v>
      </c>
      <c r="E34">
        <v>1E-4</v>
      </c>
      <c r="F34">
        <v>5.4</v>
      </c>
      <c r="G34">
        <f>F34-0.088</f>
        <v>5.3120000000000003</v>
      </c>
      <c r="H34">
        <v>8.7999999999999995E-2</v>
      </c>
    </row>
    <row r="35" spans="1:9" x14ac:dyDescent="0.3">
      <c r="A35" t="s">
        <v>10</v>
      </c>
      <c r="B35">
        <v>2</v>
      </c>
      <c r="C35">
        <v>1</v>
      </c>
      <c r="D35">
        <v>10</v>
      </c>
      <c r="E35">
        <v>1E-4</v>
      </c>
      <c r="F35">
        <v>5.8</v>
      </c>
      <c r="G35">
        <v>5.0462304274817633</v>
      </c>
      <c r="H35">
        <f>F35-G35</f>
        <v>0.75376957251823651</v>
      </c>
    </row>
    <row r="36" spans="1:9" x14ac:dyDescent="0.3">
      <c r="A36" t="s">
        <v>10</v>
      </c>
      <c r="B36">
        <v>2</v>
      </c>
      <c r="C36">
        <v>1</v>
      </c>
      <c r="D36">
        <v>11</v>
      </c>
      <c r="E36">
        <v>1E-4</v>
      </c>
      <c r="F36">
        <v>5.2</v>
      </c>
      <c r="G36">
        <v>4.6207971781084263</v>
      </c>
      <c r="H36">
        <f>F36-G36</f>
        <v>0.5792028218915739</v>
      </c>
    </row>
    <row r="37" spans="1:9" x14ac:dyDescent="0.3">
      <c r="A37" t="s">
        <v>10</v>
      </c>
      <c r="B37">
        <v>2</v>
      </c>
      <c r="C37">
        <v>1</v>
      </c>
      <c r="F37" s="1">
        <f>AVERAGE(F26:F36)</f>
        <v>5.43</v>
      </c>
      <c r="H37" s="1">
        <f>AVERAGE(H27:H36)</f>
        <v>1.6116829245981488</v>
      </c>
      <c r="I37">
        <f>H37/F37</f>
        <v>0.29681085167553384</v>
      </c>
    </row>
    <row r="38" spans="1:9" x14ac:dyDescent="0.3">
      <c r="A38" t="s">
        <v>10</v>
      </c>
      <c r="B38">
        <v>2</v>
      </c>
      <c r="C38">
        <v>1</v>
      </c>
      <c r="D38">
        <v>1</v>
      </c>
      <c r="E38">
        <v>1E-3</v>
      </c>
      <c r="F38">
        <v>5.0999999999999996</v>
      </c>
      <c r="G38">
        <f>F38-H38</f>
        <v>4.8499999999999996</v>
      </c>
      <c r="H38">
        <v>0.25</v>
      </c>
    </row>
    <row r="39" spans="1:9" x14ac:dyDescent="0.3">
      <c r="A39" t="s">
        <v>10</v>
      </c>
      <c r="B39">
        <v>2</v>
      </c>
      <c r="C39">
        <v>1</v>
      </c>
      <c r="D39">
        <v>2</v>
      </c>
      <c r="E39">
        <v>1E-3</v>
      </c>
      <c r="F39">
        <v>4.0999999999999996</v>
      </c>
      <c r="G39">
        <f>F39-H39</f>
        <v>3.8989999999999996</v>
      </c>
      <c r="H39">
        <f>0.149+0.052</f>
        <v>0.20099999999999998</v>
      </c>
    </row>
    <row r="40" spans="1:9" x14ac:dyDescent="0.3">
      <c r="A40" t="s">
        <v>10</v>
      </c>
      <c r="B40">
        <v>2</v>
      </c>
      <c r="C40">
        <v>1</v>
      </c>
      <c r="D40">
        <v>3</v>
      </c>
      <c r="E40">
        <v>1E-3</v>
      </c>
      <c r="F40">
        <v>6.1</v>
      </c>
      <c r="G40">
        <f>F40-H40</f>
        <v>5.9789999999999992</v>
      </c>
      <c r="H40">
        <f>0.062+0.059</f>
        <v>0.121</v>
      </c>
    </row>
    <row r="41" spans="1:9" x14ac:dyDescent="0.3">
      <c r="A41" t="s">
        <v>10</v>
      </c>
      <c r="B41">
        <v>2</v>
      </c>
      <c r="C41">
        <v>1</v>
      </c>
      <c r="D41">
        <v>4</v>
      </c>
      <c r="E41">
        <v>1E-3</v>
      </c>
      <c r="F41">
        <v>4.5</v>
      </c>
      <c r="G41">
        <f>F41-H41</f>
        <v>4.4720000000000004</v>
      </c>
      <c r="H41">
        <v>2.8000000000000001E-2</v>
      </c>
    </row>
    <row r="42" spans="1:9" x14ac:dyDescent="0.3">
      <c r="A42" t="s">
        <v>10</v>
      </c>
      <c r="B42">
        <v>2</v>
      </c>
      <c r="C42">
        <v>1</v>
      </c>
      <c r="D42">
        <v>5</v>
      </c>
      <c r="E42">
        <v>1E-3</v>
      </c>
      <c r="F42">
        <v>4.3</v>
      </c>
      <c r="G42">
        <f>F42-H42</f>
        <v>4.1059999999999999</v>
      </c>
      <c r="H42">
        <f>0.103+0.091</f>
        <v>0.19400000000000001</v>
      </c>
    </row>
    <row r="43" spans="1:9" x14ac:dyDescent="0.3">
      <c r="A43" t="s">
        <v>10</v>
      </c>
      <c r="B43">
        <v>2</v>
      </c>
      <c r="C43">
        <v>1</v>
      </c>
      <c r="D43">
        <v>6</v>
      </c>
      <c r="E43">
        <v>1E-3</v>
      </c>
      <c r="F43">
        <v>3.8</v>
      </c>
      <c r="G43">
        <v>3.8</v>
      </c>
      <c r="H43">
        <v>0</v>
      </c>
    </row>
    <row r="44" spans="1:9" x14ac:dyDescent="0.3">
      <c r="A44" t="s">
        <v>10</v>
      </c>
      <c r="B44">
        <v>2</v>
      </c>
      <c r="C44">
        <v>1</v>
      </c>
      <c r="D44">
        <v>7</v>
      </c>
      <c r="E44">
        <v>1E-3</v>
      </c>
      <c r="F44">
        <v>5.0999999999999996</v>
      </c>
      <c r="G44">
        <f>F44-H44</f>
        <v>4.6879999999999997</v>
      </c>
      <c r="H44">
        <f>0.278+0.049+0.085</f>
        <v>0.41200000000000003</v>
      </c>
    </row>
    <row r="45" spans="1:9" x14ac:dyDescent="0.3">
      <c r="A45" t="s">
        <v>10</v>
      </c>
      <c r="B45">
        <v>2</v>
      </c>
      <c r="C45">
        <v>1</v>
      </c>
      <c r="D45">
        <v>8</v>
      </c>
      <c r="E45">
        <v>1E-3</v>
      </c>
      <c r="F45">
        <v>4.5999999999999996</v>
      </c>
      <c r="G45">
        <f>F45-H45</f>
        <v>4.2619999999999996</v>
      </c>
      <c r="H45">
        <v>0.33800000000000002</v>
      </c>
    </row>
    <row r="46" spans="1:9" x14ac:dyDescent="0.3">
      <c r="A46" t="s">
        <v>10</v>
      </c>
      <c r="B46">
        <v>2</v>
      </c>
      <c r="C46">
        <v>1</v>
      </c>
      <c r="D46">
        <v>9</v>
      </c>
      <c r="E46">
        <v>1E-3</v>
      </c>
      <c r="F46">
        <v>6.3</v>
      </c>
      <c r="G46">
        <v>5.8533764614632942</v>
      </c>
      <c r="H46">
        <f>F46-G46</f>
        <v>0.44662353853670567</v>
      </c>
    </row>
    <row r="47" spans="1:9" x14ac:dyDescent="0.3">
      <c r="A47" t="s">
        <v>10</v>
      </c>
      <c r="B47">
        <v>2</v>
      </c>
      <c r="C47">
        <v>1</v>
      </c>
      <c r="D47">
        <v>10</v>
      </c>
      <c r="E47">
        <v>1E-3</v>
      </c>
      <c r="F47">
        <v>4.4000000000000004</v>
      </c>
      <c r="G47">
        <v>3.7871047818713497</v>
      </c>
      <c r="H47">
        <f>F47-G47</f>
        <v>0.61289521812865067</v>
      </c>
    </row>
    <row r="48" spans="1:9" x14ac:dyDescent="0.3">
      <c r="A48" t="s">
        <v>10</v>
      </c>
      <c r="B48">
        <v>2</v>
      </c>
      <c r="C48">
        <v>1</v>
      </c>
      <c r="D48">
        <v>11</v>
      </c>
      <c r="E48">
        <v>1E-3</v>
      </c>
      <c r="F48">
        <v>6.1</v>
      </c>
      <c r="G48">
        <f>F48-H48</f>
        <v>5.6239999999999997</v>
      </c>
      <c r="H48">
        <v>0.47599999999999998</v>
      </c>
    </row>
    <row r="49" spans="1:9" x14ac:dyDescent="0.3">
      <c r="A49" t="s">
        <v>10</v>
      </c>
      <c r="B49">
        <v>2</v>
      </c>
      <c r="C49">
        <v>1</v>
      </c>
      <c r="F49" s="1">
        <f>AVERAGE(F38:F48)</f>
        <v>4.9454545454545453</v>
      </c>
      <c r="H49" s="1">
        <f>AVERAGE(H38:H48)</f>
        <v>0.27995625060594148</v>
      </c>
      <c r="I49">
        <f>H49/F49</f>
        <v>5.660880067399552E-2</v>
      </c>
    </row>
    <row r="50" spans="1:9" x14ac:dyDescent="0.3">
      <c r="A50" t="s">
        <v>10</v>
      </c>
      <c r="B50">
        <v>2</v>
      </c>
      <c r="C50">
        <v>1</v>
      </c>
      <c r="D50">
        <v>1</v>
      </c>
      <c r="E50">
        <v>0.01</v>
      </c>
      <c r="F50">
        <v>4.4000000000000004</v>
      </c>
      <c r="G50">
        <f>F50-H50</f>
        <v>4.3380000000000001</v>
      </c>
      <c r="H50">
        <f>0.047+0.015</f>
        <v>6.2E-2</v>
      </c>
    </row>
    <row r="51" spans="1:9" x14ac:dyDescent="0.3">
      <c r="A51" t="s">
        <v>10</v>
      </c>
      <c r="B51">
        <v>2</v>
      </c>
      <c r="C51">
        <v>1</v>
      </c>
      <c r="D51">
        <v>2</v>
      </c>
      <c r="E51">
        <v>0.01</v>
      </c>
      <c r="F51">
        <v>5.6</v>
      </c>
      <c r="G51">
        <f>F51-H51</f>
        <v>5.3659999999999997</v>
      </c>
      <c r="H51">
        <f>0.052+0.041+0.141</f>
        <v>0.23399999999999999</v>
      </c>
    </row>
    <row r="52" spans="1:9" x14ac:dyDescent="0.3">
      <c r="A52" t="s">
        <v>10</v>
      </c>
      <c r="B52">
        <v>2</v>
      </c>
      <c r="C52">
        <v>1</v>
      </c>
      <c r="D52">
        <v>3</v>
      </c>
      <c r="E52">
        <v>0.01</v>
      </c>
      <c r="F52">
        <v>3.7</v>
      </c>
      <c r="G52">
        <v>2.5270000000000001</v>
      </c>
      <c r="H52">
        <f>F52-G52</f>
        <v>1.173</v>
      </c>
    </row>
    <row r="53" spans="1:9" x14ac:dyDescent="0.3">
      <c r="A53" t="s">
        <v>10</v>
      </c>
      <c r="B53">
        <v>2</v>
      </c>
      <c r="C53">
        <v>1</v>
      </c>
      <c r="D53">
        <v>4</v>
      </c>
      <c r="E53">
        <v>0.01</v>
      </c>
      <c r="F53">
        <v>6.5</v>
      </c>
      <c r="G53">
        <f>F53-H53</f>
        <v>6.4059999999999997</v>
      </c>
      <c r="H53">
        <v>9.4E-2</v>
      </c>
    </row>
    <row r="54" spans="1:9" x14ac:dyDescent="0.3">
      <c r="A54" t="s">
        <v>10</v>
      </c>
      <c r="B54">
        <v>2</v>
      </c>
      <c r="C54">
        <v>1</v>
      </c>
      <c r="D54">
        <v>5</v>
      </c>
      <c r="E54">
        <v>0.01</v>
      </c>
      <c r="F54">
        <v>4.8</v>
      </c>
      <c r="G54">
        <f>F54-H54</f>
        <v>4.5939999999999994</v>
      </c>
      <c r="H54">
        <v>0.20599999999999999</v>
      </c>
    </row>
    <row r="55" spans="1:9" x14ac:dyDescent="0.3">
      <c r="A55" t="s">
        <v>10</v>
      </c>
      <c r="B55">
        <v>2</v>
      </c>
      <c r="C55">
        <v>1</v>
      </c>
      <c r="D55">
        <v>6</v>
      </c>
      <c r="E55">
        <v>0.01</v>
      </c>
      <c r="F55">
        <v>5.3</v>
      </c>
      <c r="G55">
        <v>5.25</v>
      </c>
      <c r="H55">
        <f>F55-G55</f>
        <v>4.9999999999999822E-2</v>
      </c>
    </row>
    <row r="56" spans="1:9" x14ac:dyDescent="0.3">
      <c r="A56" t="s">
        <v>10</v>
      </c>
      <c r="B56">
        <v>2</v>
      </c>
      <c r="C56">
        <v>1</v>
      </c>
      <c r="D56">
        <v>7</v>
      </c>
      <c r="E56">
        <v>0.01</v>
      </c>
      <c r="F56">
        <v>4.5</v>
      </c>
      <c r="G56">
        <f>F56-H56</f>
        <v>4.4009999999999998</v>
      </c>
      <c r="H56">
        <v>9.9000000000000005E-2</v>
      </c>
    </row>
    <row r="57" spans="1:9" x14ac:dyDescent="0.3">
      <c r="A57" t="s">
        <v>10</v>
      </c>
      <c r="B57">
        <v>2</v>
      </c>
      <c r="C57">
        <v>1</v>
      </c>
      <c r="D57">
        <v>8</v>
      </c>
      <c r="E57">
        <v>0.01</v>
      </c>
      <c r="F57">
        <v>3.7</v>
      </c>
      <c r="G57">
        <f t="shared" ref="G57:G60" si="3">F57-H57</f>
        <v>3.5710000000000002</v>
      </c>
      <c r="H57">
        <v>0.129</v>
      </c>
    </row>
    <row r="58" spans="1:9" x14ac:dyDescent="0.3">
      <c r="A58" t="s">
        <v>10</v>
      </c>
      <c r="B58">
        <v>2</v>
      </c>
      <c r="C58">
        <v>1</v>
      </c>
      <c r="D58">
        <v>9</v>
      </c>
      <c r="E58">
        <v>0.01</v>
      </c>
      <c r="F58">
        <v>5.0999999999999996</v>
      </c>
      <c r="G58">
        <f t="shared" si="3"/>
        <v>4.516</v>
      </c>
      <c r="H58">
        <v>0.58399999999999996</v>
      </c>
    </row>
    <row r="59" spans="1:9" x14ac:dyDescent="0.3">
      <c r="A59" t="s">
        <v>10</v>
      </c>
      <c r="B59">
        <v>2</v>
      </c>
      <c r="C59">
        <v>1</v>
      </c>
      <c r="D59">
        <v>10</v>
      </c>
      <c r="E59">
        <v>0.01</v>
      </c>
      <c r="F59" t="s">
        <v>8</v>
      </c>
      <c r="G59" t="s">
        <v>8</v>
      </c>
      <c r="H59" t="s">
        <v>8</v>
      </c>
    </row>
    <row r="60" spans="1:9" x14ac:dyDescent="0.3">
      <c r="A60" t="s">
        <v>10</v>
      </c>
      <c r="B60">
        <v>2</v>
      </c>
      <c r="C60">
        <v>1</v>
      </c>
      <c r="D60">
        <v>11</v>
      </c>
      <c r="E60">
        <v>0.01</v>
      </c>
      <c r="F60">
        <v>5</v>
      </c>
      <c r="G60">
        <f t="shared" si="3"/>
        <v>4.7389999999999999</v>
      </c>
      <c r="H60">
        <f>0.057+0.029+0.056+0.037+0.07+0.012</f>
        <v>0.26100000000000001</v>
      </c>
    </row>
    <row r="61" spans="1:9" x14ac:dyDescent="0.3">
      <c r="A61" t="s">
        <v>10</v>
      </c>
      <c r="B61">
        <v>2</v>
      </c>
      <c r="C61">
        <v>1</v>
      </c>
      <c r="F61" s="1">
        <f>AVERAGE(F50:F60)</f>
        <v>4.8600000000000003</v>
      </c>
      <c r="H61" s="1">
        <f>AVERAGE(H50:H60)</f>
        <v>0.28920000000000001</v>
      </c>
      <c r="I61">
        <f>H61/F61</f>
        <v>5.9506172839506169E-2</v>
      </c>
    </row>
    <row r="62" spans="1:9" x14ac:dyDescent="0.3">
      <c r="A62" t="s">
        <v>10</v>
      </c>
      <c r="B62">
        <v>2</v>
      </c>
      <c r="C62">
        <v>1</v>
      </c>
      <c r="D62">
        <v>1</v>
      </c>
      <c r="E62">
        <v>0.1</v>
      </c>
      <c r="F62">
        <v>4.5</v>
      </c>
      <c r="G62">
        <f>F62-H62</f>
        <v>4.4370000000000003</v>
      </c>
      <c r="H62">
        <v>6.3E-2</v>
      </c>
    </row>
    <row r="63" spans="1:9" x14ac:dyDescent="0.3">
      <c r="A63" t="s">
        <v>10</v>
      </c>
      <c r="B63">
        <v>2</v>
      </c>
      <c r="C63">
        <v>1</v>
      </c>
      <c r="D63">
        <v>2</v>
      </c>
      <c r="E63">
        <v>0.1</v>
      </c>
      <c r="F63">
        <v>5.9</v>
      </c>
      <c r="G63">
        <f t="shared" ref="G63:G69" si="4">F63-H63</f>
        <v>5.827</v>
      </c>
      <c r="H63">
        <v>7.2999999999999995E-2</v>
      </c>
    </row>
    <row r="64" spans="1:9" x14ac:dyDescent="0.3">
      <c r="A64" t="s">
        <v>10</v>
      </c>
      <c r="B64">
        <v>2</v>
      </c>
      <c r="C64">
        <v>1</v>
      </c>
      <c r="D64">
        <v>3</v>
      </c>
      <c r="E64">
        <v>0.1</v>
      </c>
      <c r="F64">
        <v>4.5</v>
      </c>
      <c r="G64">
        <f t="shared" si="4"/>
        <v>4.4039999999999999</v>
      </c>
      <c r="H64">
        <v>9.6000000000000002E-2</v>
      </c>
    </row>
    <row r="65" spans="1:9" x14ac:dyDescent="0.3">
      <c r="A65" t="s">
        <v>10</v>
      </c>
      <c r="B65">
        <v>2</v>
      </c>
      <c r="C65">
        <v>1</v>
      </c>
      <c r="D65">
        <v>4</v>
      </c>
      <c r="E65">
        <v>0.1</v>
      </c>
      <c r="F65">
        <v>5.3</v>
      </c>
      <c r="G65">
        <f t="shared" si="4"/>
        <v>5.1890000000000001</v>
      </c>
      <c r="H65">
        <f>0.088+0.023</f>
        <v>0.11099999999999999</v>
      </c>
    </row>
    <row r="66" spans="1:9" x14ac:dyDescent="0.3">
      <c r="A66" t="s">
        <v>10</v>
      </c>
      <c r="B66">
        <v>2</v>
      </c>
      <c r="C66">
        <v>1</v>
      </c>
      <c r="D66">
        <v>5</v>
      </c>
      <c r="E66">
        <v>0.1</v>
      </c>
      <c r="F66">
        <v>6.1</v>
      </c>
      <c r="G66">
        <f t="shared" si="4"/>
        <v>6.0429999999999993</v>
      </c>
      <c r="H66">
        <v>5.7000000000000002E-2</v>
      </c>
    </row>
    <row r="67" spans="1:9" x14ac:dyDescent="0.3">
      <c r="A67" t="s">
        <v>10</v>
      </c>
      <c r="B67">
        <v>2</v>
      </c>
      <c r="C67">
        <v>1</v>
      </c>
      <c r="D67">
        <v>6</v>
      </c>
      <c r="E67">
        <v>0.1</v>
      </c>
      <c r="F67">
        <v>5.4</v>
      </c>
      <c r="G67">
        <f t="shared" si="4"/>
        <v>5.2560000000000002</v>
      </c>
      <c r="H67">
        <v>0.14399999999999999</v>
      </c>
    </row>
    <row r="68" spans="1:9" x14ac:dyDescent="0.3">
      <c r="A68" t="s">
        <v>10</v>
      </c>
      <c r="B68">
        <v>2</v>
      </c>
      <c r="C68">
        <v>1</v>
      </c>
      <c r="D68">
        <v>7</v>
      </c>
      <c r="E68">
        <v>0.1</v>
      </c>
      <c r="F68">
        <v>6.5</v>
      </c>
      <c r="G68">
        <f t="shared" si="4"/>
        <v>6.4589999999999996</v>
      </c>
      <c r="H68">
        <v>4.1000000000000002E-2</v>
      </c>
    </row>
    <row r="69" spans="1:9" x14ac:dyDescent="0.3">
      <c r="A69" t="s">
        <v>10</v>
      </c>
      <c r="B69">
        <v>2</v>
      </c>
      <c r="C69">
        <v>1</v>
      </c>
      <c r="D69">
        <v>8</v>
      </c>
      <c r="E69">
        <v>0.1</v>
      </c>
      <c r="F69">
        <v>5.0999999999999996</v>
      </c>
      <c r="G69">
        <f t="shared" si="4"/>
        <v>4.7509999999999994</v>
      </c>
      <c r="H69">
        <f>0.25+0.099</f>
        <v>0.34899999999999998</v>
      </c>
    </row>
    <row r="70" spans="1:9" x14ac:dyDescent="0.3">
      <c r="A70" t="s">
        <v>10</v>
      </c>
      <c r="B70">
        <v>2</v>
      </c>
      <c r="C70">
        <v>1</v>
      </c>
      <c r="D70">
        <v>9</v>
      </c>
      <c r="E70">
        <v>0.1</v>
      </c>
      <c r="F70">
        <v>4.7</v>
      </c>
      <c r="G70">
        <f>4.071-0.723</f>
        <v>3.3479999999999999</v>
      </c>
      <c r="H70">
        <f>F70-G70</f>
        <v>1.3520000000000003</v>
      </c>
    </row>
    <row r="71" spans="1:9" x14ac:dyDescent="0.3">
      <c r="A71" t="s">
        <v>10</v>
      </c>
      <c r="B71">
        <v>2</v>
      </c>
      <c r="C71">
        <v>1</v>
      </c>
      <c r="D71">
        <v>10</v>
      </c>
      <c r="E71">
        <v>0.1</v>
      </c>
      <c r="F71">
        <v>4.5999999999999996</v>
      </c>
      <c r="G71">
        <f>F71-H71</f>
        <v>4.5439999999999996</v>
      </c>
      <c r="H71">
        <v>5.6000000000000001E-2</v>
      </c>
    </row>
    <row r="72" spans="1:9" x14ac:dyDescent="0.3">
      <c r="A72" t="s">
        <v>10</v>
      </c>
      <c r="B72">
        <v>2</v>
      </c>
      <c r="C72">
        <v>1</v>
      </c>
      <c r="D72">
        <v>11</v>
      </c>
      <c r="E72">
        <v>0.1</v>
      </c>
      <c r="F72">
        <v>5.0999999999999996</v>
      </c>
      <c r="G72">
        <f>F72-H72</f>
        <v>5.0489999999999995</v>
      </c>
      <c r="H72">
        <v>5.0999999999999997E-2</v>
      </c>
    </row>
    <row r="73" spans="1:9" x14ac:dyDescent="0.3">
      <c r="A73" t="s">
        <v>10</v>
      </c>
      <c r="B73">
        <v>2</v>
      </c>
      <c r="C73">
        <v>1</v>
      </c>
      <c r="F73" s="1">
        <f>AVERAGE(F62:F72)</f>
        <v>5.245454545454546</v>
      </c>
      <c r="H73" s="1">
        <f>AVERAGE(H62:H72)</f>
        <v>0.2175454545454546</v>
      </c>
      <c r="I73">
        <f>H73/F73</f>
        <v>4.1473136915077993E-2</v>
      </c>
    </row>
    <row r="74" spans="1:9" x14ac:dyDescent="0.3">
      <c r="A74" t="s">
        <v>10</v>
      </c>
      <c r="B74">
        <v>2</v>
      </c>
      <c r="C74">
        <v>2</v>
      </c>
      <c r="D74">
        <v>1</v>
      </c>
      <c r="E74">
        <v>0</v>
      </c>
      <c r="F74">
        <v>4.2290000000000001</v>
      </c>
      <c r="H74">
        <f>F74-G74</f>
        <v>4.2290000000000001</v>
      </c>
    </row>
    <row r="75" spans="1:9" x14ac:dyDescent="0.3">
      <c r="A75" t="s">
        <v>10</v>
      </c>
      <c r="B75">
        <v>2</v>
      </c>
      <c r="C75">
        <v>2</v>
      </c>
      <c r="D75">
        <v>2</v>
      </c>
      <c r="E75">
        <v>0</v>
      </c>
      <c r="F75">
        <v>3.0619999999999998</v>
      </c>
      <c r="H75">
        <f t="shared" ref="H75:H84" si="5">F75-G75</f>
        <v>3.0619999999999998</v>
      </c>
    </row>
    <row r="76" spans="1:9" x14ac:dyDescent="0.3">
      <c r="A76" t="s">
        <v>10</v>
      </c>
      <c r="B76">
        <v>2</v>
      </c>
      <c r="C76">
        <v>2</v>
      </c>
      <c r="D76">
        <v>3</v>
      </c>
      <c r="E76">
        <v>0</v>
      </c>
      <c r="F76">
        <v>3.8149999999999999</v>
      </c>
      <c r="H76">
        <f t="shared" si="5"/>
        <v>3.8149999999999999</v>
      </c>
    </row>
    <row r="77" spans="1:9" x14ac:dyDescent="0.3">
      <c r="A77" t="s">
        <v>10</v>
      </c>
      <c r="B77">
        <v>2</v>
      </c>
      <c r="C77">
        <v>2</v>
      </c>
      <c r="D77">
        <v>4</v>
      </c>
      <c r="E77">
        <v>0</v>
      </c>
      <c r="F77">
        <v>3.6360000000000001</v>
      </c>
      <c r="H77">
        <f t="shared" si="5"/>
        <v>3.6360000000000001</v>
      </c>
    </row>
    <row r="78" spans="1:9" x14ac:dyDescent="0.3">
      <c r="A78" t="s">
        <v>10</v>
      </c>
      <c r="B78">
        <v>2</v>
      </c>
      <c r="C78">
        <v>2</v>
      </c>
      <c r="D78">
        <v>5</v>
      </c>
      <c r="E78">
        <v>0</v>
      </c>
      <c r="F78">
        <v>3.3969999999999998</v>
      </c>
      <c r="H78">
        <f t="shared" si="5"/>
        <v>3.3969999999999998</v>
      </c>
    </row>
    <row r="79" spans="1:9" x14ac:dyDescent="0.3">
      <c r="A79" t="s">
        <v>10</v>
      </c>
      <c r="B79">
        <v>2</v>
      </c>
      <c r="C79">
        <v>2</v>
      </c>
      <c r="D79">
        <v>6</v>
      </c>
      <c r="E79">
        <v>0</v>
      </c>
      <c r="F79">
        <v>4.0839999999999996</v>
      </c>
      <c r="G79">
        <v>2.5514018560873701</v>
      </c>
      <c r="H79">
        <f t="shared" si="5"/>
        <v>1.5325981439126295</v>
      </c>
    </row>
    <row r="80" spans="1:9" x14ac:dyDescent="0.3">
      <c r="A80" t="s">
        <v>10</v>
      </c>
      <c r="B80">
        <v>2</v>
      </c>
      <c r="C80">
        <v>2</v>
      </c>
      <c r="D80">
        <v>7</v>
      </c>
      <c r="E80">
        <v>0</v>
      </c>
      <c r="F80">
        <v>3.3620000000000001</v>
      </c>
      <c r="G80">
        <v>1.6859148423934962</v>
      </c>
      <c r="H80">
        <f t="shared" si="5"/>
        <v>1.6760851576065039</v>
      </c>
    </row>
    <row r="81" spans="1:9" x14ac:dyDescent="0.3">
      <c r="A81" t="s">
        <v>10</v>
      </c>
      <c r="B81">
        <v>2</v>
      </c>
      <c r="C81">
        <v>2</v>
      </c>
      <c r="D81">
        <v>8</v>
      </c>
      <c r="E81">
        <v>0</v>
      </c>
      <c r="F81">
        <v>3.4140000000000001</v>
      </c>
      <c r="H81">
        <f t="shared" si="5"/>
        <v>3.4140000000000001</v>
      </c>
    </row>
    <row r="82" spans="1:9" x14ac:dyDescent="0.3">
      <c r="A82" t="s">
        <v>10</v>
      </c>
      <c r="B82">
        <v>2</v>
      </c>
      <c r="C82">
        <v>2</v>
      </c>
      <c r="D82">
        <v>9</v>
      </c>
      <c r="E82">
        <v>0</v>
      </c>
      <c r="F82">
        <v>4.3170000000000002</v>
      </c>
      <c r="H82">
        <f t="shared" si="5"/>
        <v>4.3170000000000002</v>
      </c>
    </row>
    <row r="83" spans="1:9" x14ac:dyDescent="0.3">
      <c r="A83" t="s">
        <v>10</v>
      </c>
      <c r="B83">
        <v>2</v>
      </c>
      <c r="C83">
        <v>2</v>
      </c>
      <c r="D83">
        <v>10</v>
      </c>
      <c r="E83">
        <v>0</v>
      </c>
      <c r="F83">
        <v>4.4960000000000004</v>
      </c>
      <c r="H83">
        <f t="shared" si="5"/>
        <v>4.4960000000000004</v>
      </c>
    </row>
    <row r="84" spans="1:9" x14ac:dyDescent="0.3">
      <c r="A84" t="s">
        <v>10</v>
      </c>
      <c r="B84">
        <v>2</v>
      </c>
      <c r="C84">
        <v>2</v>
      </c>
      <c r="D84">
        <v>11</v>
      </c>
      <c r="E84">
        <v>0</v>
      </c>
      <c r="F84">
        <v>3.427</v>
      </c>
      <c r="H84">
        <f t="shared" si="5"/>
        <v>3.427</v>
      </c>
    </row>
    <row r="85" spans="1:9" x14ac:dyDescent="0.3">
      <c r="A85" t="s">
        <v>10</v>
      </c>
      <c r="B85">
        <v>2</v>
      </c>
      <c r="C85">
        <v>2</v>
      </c>
      <c r="F85" s="1">
        <f>AVERAGE(F74:F84)</f>
        <v>3.7490000000000006</v>
      </c>
      <c r="H85" s="1">
        <f>AVERAGE(H74:H84)</f>
        <v>3.3637893910471943</v>
      </c>
      <c r="I85">
        <f>H85/F85</f>
        <v>0.89724977088482094</v>
      </c>
    </row>
    <row r="86" spans="1:9" x14ac:dyDescent="0.3">
      <c r="A86" t="s">
        <v>10</v>
      </c>
      <c r="B86">
        <v>2</v>
      </c>
      <c r="C86">
        <v>2</v>
      </c>
      <c r="D86">
        <v>1</v>
      </c>
      <c r="E86">
        <v>9.9999999999999995E-8</v>
      </c>
      <c r="F86">
        <v>4.7759999999999998</v>
      </c>
      <c r="H86">
        <f>F86-G86</f>
        <v>4.7759999999999998</v>
      </c>
    </row>
    <row r="87" spans="1:9" x14ac:dyDescent="0.3">
      <c r="A87" t="s">
        <v>10</v>
      </c>
      <c r="B87">
        <v>2</v>
      </c>
      <c r="C87">
        <v>2</v>
      </c>
      <c r="D87">
        <v>2</v>
      </c>
      <c r="E87">
        <v>9.9999999999999995E-8</v>
      </c>
      <c r="F87">
        <v>4.4850000000000003</v>
      </c>
      <c r="H87">
        <f t="shared" ref="H87:H96" si="6">F87-G87</f>
        <v>4.4850000000000003</v>
      </c>
    </row>
    <row r="88" spans="1:9" x14ac:dyDescent="0.3">
      <c r="A88" t="s">
        <v>10</v>
      </c>
      <c r="B88">
        <v>2</v>
      </c>
      <c r="C88">
        <v>2</v>
      </c>
      <c r="D88">
        <v>3</v>
      </c>
      <c r="E88">
        <v>9.9999999999999995E-8</v>
      </c>
      <c r="F88">
        <v>3.8769999999999998</v>
      </c>
      <c r="H88">
        <f t="shared" si="6"/>
        <v>3.8769999999999998</v>
      </c>
    </row>
    <row r="89" spans="1:9" x14ac:dyDescent="0.3">
      <c r="A89" t="s">
        <v>10</v>
      </c>
      <c r="B89">
        <v>2</v>
      </c>
      <c r="C89">
        <v>2</v>
      </c>
      <c r="D89">
        <v>4</v>
      </c>
      <c r="E89">
        <v>9.9999999999999995E-8</v>
      </c>
      <c r="F89">
        <v>2.4409999999999998</v>
      </c>
      <c r="H89">
        <f t="shared" si="6"/>
        <v>2.4409999999999998</v>
      </c>
    </row>
    <row r="90" spans="1:9" x14ac:dyDescent="0.3">
      <c r="A90" t="s">
        <v>10</v>
      </c>
      <c r="B90">
        <v>2</v>
      </c>
      <c r="C90">
        <v>2</v>
      </c>
      <c r="D90">
        <v>5</v>
      </c>
      <c r="E90">
        <v>9.9999999999999995E-8</v>
      </c>
      <c r="F90">
        <v>3.2669999999999999</v>
      </c>
      <c r="H90">
        <f t="shared" si="6"/>
        <v>3.2669999999999999</v>
      </c>
    </row>
    <row r="91" spans="1:9" x14ac:dyDescent="0.3">
      <c r="A91" t="s">
        <v>10</v>
      </c>
      <c r="B91">
        <v>2</v>
      </c>
      <c r="C91">
        <v>2</v>
      </c>
      <c r="D91">
        <v>6</v>
      </c>
      <c r="E91">
        <v>9.9999999999999995E-8</v>
      </c>
      <c r="F91">
        <v>4.2279999999999998</v>
      </c>
      <c r="H91">
        <f t="shared" si="6"/>
        <v>4.2279999999999998</v>
      </c>
    </row>
    <row r="92" spans="1:9" x14ac:dyDescent="0.3">
      <c r="A92" t="s">
        <v>10</v>
      </c>
      <c r="B92">
        <v>2</v>
      </c>
      <c r="C92">
        <v>2</v>
      </c>
      <c r="D92">
        <v>7</v>
      </c>
      <c r="E92">
        <v>9.9999999999999995E-8</v>
      </c>
      <c r="F92">
        <v>3.573</v>
      </c>
      <c r="H92">
        <f t="shared" si="6"/>
        <v>3.573</v>
      </c>
    </row>
    <row r="93" spans="1:9" x14ac:dyDescent="0.3">
      <c r="A93" t="s">
        <v>10</v>
      </c>
      <c r="B93">
        <v>2</v>
      </c>
      <c r="C93">
        <v>2</v>
      </c>
      <c r="D93">
        <v>8</v>
      </c>
      <c r="E93">
        <v>9.9999999999999995E-8</v>
      </c>
      <c r="F93">
        <v>3.633</v>
      </c>
      <c r="H93">
        <f t="shared" si="6"/>
        <v>3.633</v>
      </c>
    </row>
    <row r="94" spans="1:9" x14ac:dyDescent="0.3">
      <c r="A94" t="s">
        <v>10</v>
      </c>
      <c r="B94">
        <v>2</v>
      </c>
      <c r="C94">
        <v>2</v>
      </c>
      <c r="D94">
        <v>9</v>
      </c>
      <c r="E94">
        <v>9.9999999999999995E-8</v>
      </c>
      <c r="F94">
        <v>4.6520000000000001</v>
      </c>
      <c r="H94">
        <f t="shared" si="6"/>
        <v>4.6520000000000001</v>
      </c>
    </row>
    <row r="95" spans="1:9" x14ac:dyDescent="0.3">
      <c r="A95" t="s">
        <v>10</v>
      </c>
      <c r="B95">
        <v>2</v>
      </c>
      <c r="C95">
        <v>2</v>
      </c>
      <c r="D95">
        <v>10</v>
      </c>
      <c r="E95">
        <v>9.9999999999999995E-8</v>
      </c>
      <c r="F95">
        <v>4.1020000000000003</v>
      </c>
      <c r="H95">
        <f t="shared" si="6"/>
        <v>4.1020000000000003</v>
      </c>
    </row>
    <row r="96" spans="1:9" x14ac:dyDescent="0.3">
      <c r="A96" t="s">
        <v>10</v>
      </c>
      <c r="B96">
        <v>2</v>
      </c>
      <c r="C96">
        <v>2</v>
      </c>
      <c r="D96">
        <v>11</v>
      </c>
      <c r="E96">
        <v>9.9999999999999995E-8</v>
      </c>
      <c r="F96">
        <v>4.0869999999999997</v>
      </c>
      <c r="G96">
        <v>1.3534299552</v>
      </c>
      <c r="H96">
        <f t="shared" si="6"/>
        <v>2.7335700447999995</v>
      </c>
    </row>
    <row r="97" spans="1:9" x14ac:dyDescent="0.3">
      <c r="A97" t="s">
        <v>10</v>
      </c>
      <c r="B97">
        <v>2</v>
      </c>
      <c r="C97">
        <v>2</v>
      </c>
      <c r="F97" s="1">
        <f>AVERAGE(F86:F96)</f>
        <v>3.9200909090909088</v>
      </c>
      <c r="H97" s="1">
        <f>AVERAGE(H86:H96)</f>
        <v>3.7970518222545446</v>
      </c>
      <c r="I97">
        <f>H97/F97</f>
        <v>0.96861320574198173</v>
      </c>
    </row>
    <row r="98" spans="1:9" x14ac:dyDescent="0.3">
      <c r="A98" t="s">
        <v>10</v>
      </c>
      <c r="B98">
        <v>2</v>
      </c>
      <c r="C98">
        <v>2</v>
      </c>
      <c r="D98">
        <v>1</v>
      </c>
      <c r="E98">
        <v>1.0000000000000001E-5</v>
      </c>
      <c r="F98">
        <v>4.3940000000000001</v>
      </c>
      <c r="G98">
        <v>3.7184820113097414</v>
      </c>
      <c r="H98">
        <f>F98-G98</f>
        <v>0.6755179886902587</v>
      </c>
    </row>
    <row r="99" spans="1:9" x14ac:dyDescent="0.3">
      <c r="A99" t="s">
        <v>10</v>
      </c>
      <c r="B99">
        <v>2</v>
      </c>
      <c r="C99">
        <v>2</v>
      </c>
      <c r="D99">
        <v>2</v>
      </c>
      <c r="E99">
        <v>1.0000000000000001E-5</v>
      </c>
      <c r="F99" t="s">
        <v>8</v>
      </c>
      <c r="G99" t="s">
        <v>8</v>
      </c>
      <c r="H99" t="s">
        <v>8</v>
      </c>
    </row>
    <row r="100" spans="1:9" x14ac:dyDescent="0.3">
      <c r="A100" t="s">
        <v>10</v>
      </c>
      <c r="B100">
        <v>2</v>
      </c>
      <c r="C100">
        <v>2</v>
      </c>
      <c r="D100">
        <v>3</v>
      </c>
      <c r="E100">
        <v>1.0000000000000001E-5</v>
      </c>
      <c r="F100">
        <v>3.1749999999999998</v>
      </c>
      <c r="G100">
        <v>2.68159089301178</v>
      </c>
      <c r="H100">
        <f t="shared" ref="H100:H108" si="7">F100-G100</f>
        <v>0.49340910698821983</v>
      </c>
    </row>
    <row r="101" spans="1:9" x14ac:dyDescent="0.3">
      <c r="A101" t="s">
        <v>10</v>
      </c>
      <c r="B101">
        <v>2</v>
      </c>
      <c r="C101">
        <v>2</v>
      </c>
      <c r="D101">
        <v>4</v>
      </c>
      <c r="E101">
        <v>1.0000000000000001E-5</v>
      </c>
      <c r="F101">
        <v>3.984</v>
      </c>
      <c r="G101">
        <v>2.1696166653976361</v>
      </c>
      <c r="H101">
        <f t="shared" si="7"/>
        <v>1.8143833346023639</v>
      </c>
    </row>
    <row r="102" spans="1:9" x14ac:dyDescent="0.3">
      <c r="A102" t="s">
        <v>10</v>
      </c>
      <c r="B102">
        <v>2</v>
      </c>
      <c r="C102">
        <v>2</v>
      </c>
      <c r="D102">
        <v>5</v>
      </c>
      <c r="E102">
        <v>1.0000000000000001E-5</v>
      </c>
      <c r="F102">
        <v>3.6320000000000001</v>
      </c>
      <c r="G102">
        <v>2.3672213720128172</v>
      </c>
      <c r="H102">
        <f t="shared" si="7"/>
        <v>1.2647786279871829</v>
      </c>
    </row>
    <row r="103" spans="1:9" x14ac:dyDescent="0.3">
      <c r="A103" t="s">
        <v>10</v>
      </c>
      <c r="B103">
        <v>2</v>
      </c>
      <c r="C103">
        <v>2</v>
      </c>
      <c r="D103">
        <v>6</v>
      </c>
      <c r="E103">
        <v>1.0000000000000001E-5</v>
      </c>
      <c r="F103">
        <v>4.0279999999999996</v>
      </c>
      <c r="G103">
        <v>2.8991676027089497</v>
      </c>
      <c r="H103">
        <f t="shared" si="7"/>
        <v>1.1288323972910499</v>
      </c>
    </row>
    <row r="104" spans="1:9" x14ac:dyDescent="0.3">
      <c r="A104" t="s">
        <v>10</v>
      </c>
      <c r="B104">
        <v>2</v>
      </c>
      <c r="C104">
        <v>2</v>
      </c>
      <c r="D104">
        <v>7</v>
      </c>
      <c r="E104">
        <v>1.0000000000000001E-5</v>
      </c>
      <c r="F104">
        <v>3.8290000000000002</v>
      </c>
      <c r="G104">
        <v>2.9169819969231496</v>
      </c>
      <c r="H104">
        <f t="shared" si="7"/>
        <v>0.91201800307685055</v>
      </c>
    </row>
    <row r="105" spans="1:9" x14ac:dyDescent="0.3">
      <c r="A105" t="s">
        <v>10</v>
      </c>
      <c r="B105">
        <v>2</v>
      </c>
      <c r="C105">
        <v>2</v>
      </c>
      <c r="D105">
        <v>8</v>
      </c>
      <c r="E105">
        <v>1.0000000000000001E-5</v>
      </c>
      <c r="F105">
        <v>3.33</v>
      </c>
      <c r="G105">
        <v>1.00831791911313</v>
      </c>
      <c r="H105">
        <f t="shared" si="7"/>
        <v>2.3216820808868701</v>
      </c>
    </row>
    <row r="106" spans="1:9" x14ac:dyDescent="0.3">
      <c r="A106" t="s">
        <v>10</v>
      </c>
      <c r="B106">
        <v>2</v>
      </c>
      <c r="C106">
        <v>2</v>
      </c>
      <c r="D106">
        <v>9</v>
      </c>
      <c r="E106">
        <v>1.0000000000000001E-5</v>
      </c>
      <c r="F106">
        <v>2.9430000000000001</v>
      </c>
      <c r="G106">
        <v>1.87140299843365</v>
      </c>
      <c r="H106">
        <f t="shared" si="7"/>
        <v>1.0715970015663501</v>
      </c>
    </row>
    <row r="107" spans="1:9" x14ac:dyDescent="0.3">
      <c r="A107" t="s">
        <v>10</v>
      </c>
      <c r="B107">
        <v>2</v>
      </c>
      <c r="C107">
        <v>2</v>
      </c>
      <c r="D107">
        <v>10</v>
      </c>
      <c r="E107">
        <v>1.0000000000000001E-5</v>
      </c>
      <c r="F107">
        <v>4.4509999999999996</v>
      </c>
      <c r="G107">
        <v>2.4105343357148898</v>
      </c>
      <c r="H107">
        <f t="shared" si="7"/>
        <v>2.0404656642851098</v>
      </c>
    </row>
    <row r="108" spans="1:9" x14ac:dyDescent="0.3">
      <c r="A108" t="s">
        <v>10</v>
      </c>
      <c r="B108">
        <v>2</v>
      </c>
      <c r="C108">
        <v>2</v>
      </c>
      <c r="D108">
        <v>11</v>
      </c>
      <c r="E108">
        <v>1.0000000000000001E-5</v>
      </c>
      <c r="F108">
        <v>3.9409999999999998</v>
      </c>
      <c r="G108">
        <v>2.9367717214561253</v>
      </c>
      <c r="H108">
        <f t="shared" si="7"/>
        <v>1.0042282785438745</v>
      </c>
    </row>
    <row r="109" spans="1:9" x14ac:dyDescent="0.3">
      <c r="A109" t="s">
        <v>10</v>
      </c>
      <c r="B109">
        <v>2</v>
      </c>
      <c r="C109">
        <v>2</v>
      </c>
      <c r="F109" s="1">
        <f>AVERAGE(F98:F108)</f>
        <v>3.7707000000000002</v>
      </c>
      <c r="H109" s="1">
        <f>AVERAGE(H98:H108)</f>
        <v>1.2726912483918131</v>
      </c>
      <c r="I109">
        <f>H109/F109</f>
        <v>0.33752121579330446</v>
      </c>
    </row>
    <row r="110" spans="1:9" x14ac:dyDescent="0.3">
      <c r="A110" t="s">
        <v>10</v>
      </c>
      <c r="B110">
        <v>2</v>
      </c>
      <c r="C110">
        <v>2</v>
      </c>
      <c r="D110">
        <v>1</v>
      </c>
      <c r="E110">
        <v>1E-4</v>
      </c>
      <c r="F110">
        <v>3.577</v>
      </c>
      <c r="G110">
        <v>3.577</v>
      </c>
      <c r="H110">
        <f>F110-G110</f>
        <v>0</v>
      </c>
    </row>
    <row r="111" spans="1:9" x14ac:dyDescent="0.3">
      <c r="A111" t="s">
        <v>10</v>
      </c>
      <c r="B111">
        <v>2</v>
      </c>
      <c r="C111">
        <v>2</v>
      </c>
      <c r="D111">
        <v>2</v>
      </c>
      <c r="E111">
        <v>1E-4</v>
      </c>
      <c r="F111">
        <v>3.831</v>
      </c>
      <c r="G111">
        <v>3.7187463575730098</v>
      </c>
      <c r="H111">
        <f t="shared" ref="H111:H120" si="8">F111-G111</f>
        <v>0.11225364242699021</v>
      </c>
    </row>
    <row r="112" spans="1:9" x14ac:dyDescent="0.3">
      <c r="A112" t="s">
        <v>10</v>
      </c>
      <c r="B112">
        <v>2</v>
      </c>
      <c r="C112">
        <v>2</v>
      </c>
      <c r="D112">
        <v>3</v>
      </c>
      <c r="E112">
        <v>1E-4</v>
      </c>
      <c r="F112">
        <v>3.9119999999999999</v>
      </c>
      <c r="G112">
        <v>3.6252583942601699</v>
      </c>
      <c r="H112">
        <f t="shared" si="8"/>
        <v>0.28674160573982999</v>
      </c>
    </row>
    <row r="113" spans="1:9" x14ac:dyDescent="0.3">
      <c r="A113" t="s">
        <v>10</v>
      </c>
      <c r="B113">
        <v>2</v>
      </c>
      <c r="C113">
        <v>2</v>
      </c>
      <c r="D113">
        <v>4</v>
      </c>
      <c r="E113">
        <v>1E-4</v>
      </c>
      <c r="F113">
        <v>3.2130000000000001</v>
      </c>
      <c r="G113">
        <v>2.5485418248542198</v>
      </c>
      <c r="H113">
        <f t="shared" si="8"/>
        <v>0.66445817514578032</v>
      </c>
    </row>
    <row r="114" spans="1:9" x14ac:dyDescent="0.3">
      <c r="A114" t="s">
        <v>10</v>
      </c>
      <c r="B114">
        <v>2</v>
      </c>
      <c r="C114">
        <v>2</v>
      </c>
      <c r="D114">
        <v>5</v>
      </c>
      <c r="E114">
        <v>1E-4</v>
      </c>
      <c r="F114">
        <v>3.9449999999999998</v>
      </c>
      <c r="G114">
        <v>3.2394903045266901</v>
      </c>
      <c r="H114">
        <f t="shared" si="8"/>
        <v>0.70550969547330977</v>
      </c>
    </row>
    <row r="115" spans="1:9" x14ac:dyDescent="0.3">
      <c r="A115" t="s">
        <v>10</v>
      </c>
      <c r="B115">
        <v>2</v>
      </c>
      <c r="C115">
        <v>2</v>
      </c>
      <c r="D115">
        <v>6</v>
      </c>
      <c r="E115">
        <v>1E-4</v>
      </c>
      <c r="F115">
        <v>3.9569999999999999</v>
      </c>
      <c r="G115">
        <v>3.5885070150268499</v>
      </c>
      <c r="H115">
        <f t="shared" si="8"/>
        <v>0.36849298497314997</v>
      </c>
    </row>
    <row r="116" spans="1:9" x14ac:dyDescent="0.3">
      <c r="A116" t="s">
        <v>10</v>
      </c>
      <c r="B116">
        <v>2</v>
      </c>
      <c r="C116">
        <v>2</v>
      </c>
      <c r="D116">
        <v>7</v>
      </c>
      <c r="E116">
        <v>1E-4</v>
      </c>
      <c r="F116">
        <v>4.1539999999999999</v>
      </c>
      <c r="G116">
        <v>3.3931028531761838</v>
      </c>
      <c r="H116">
        <f t="shared" si="8"/>
        <v>0.76089714682381615</v>
      </c>
    </row>
    <row r="117" spans="1:9" x14ac:dyDescent="0.3">
      <c r="A117" t="s">
        <v>10</v>
      </c>
      <c r="B117">
        <v>2</v>
      </c>
      <c r="C117">
        <v>2</v>
      </c>
      <c r="D117">
        <v>8</v>
      </c>
      <c r="E117">
        <v>1E-4</v>
      </c>
      <c r="F117">
        <v>3.448</v>
      </c>
      <c r="G117">
        <v>3.0104504232420601</v>
      </c>
      <c r="H117">
        <f t="shared" si="8"/>
        <v>0.43754957675793982</v>
      </c>
    </row>
    <row r="118" spans="1:9" x14ac:dyDescent="0.3">
      <c r="A118" t="s">
        <v>10</v>
      </c>
      <c r="B118">
        <v>2</v>
      </c>
      <c r="C118">
        <v>2</v>
      </c>
      <c r="D118">
        <v>9</v>
      </c>
      <c r="E118">
        <v>1E-4</v>
      </c>
      <c r="F118">
        <v>4.9390000000000001</v>
      </c>
      <c r="G118">
        <v>4.0139554923098038</v>
      </c>
      <c r="H118">
        <f t="shared" si="8"/>
        <v>0.9250445076901963</v>
      </c>
    </row>
    <row r="119" spans="1:9" x14ac:dyDescent="0.3">
      <c r="A119" t="s">
        <v>10</v>
      </c>
      <c r="B119">
        <v>2</v>
      </c>
      <c r="C119">
        <v>2</v>
      </c>
      <c r="D119">
        <v>10</v>
      </c>
      <c r="E119">
        <v>1E-4</v>
      </c>
      <c r="F119">
        <v>4.0640000000000001</v>
      </c>
      <c r="G119">
        <v>3.7105441057978701</v>
      </c>
      <c r="H119">
        <f t="shared" si="8"/>
        <v>0.35345589420212997</v>
      </c>
    </row>
    <row r="120" spans="1:9" x14ac:dyDescent="0.3">
      <c r="A120" t="s">
        <v>10</v>
      </c>
      <c r="B120">
        <v>2</v>
      </c>
      <c r="C120">
        <v>2</v>
      </c>
      <c r="D120">
        <v>11</v>
      </c>
      <c r="E120">
        <v>1E-4</v>
      </c>
      <c r="F120">
        <v>3.78</v>
      </c>
      <c r="G120">
        <v>3.2711166564626297</v>
      </c>
      <c r="H120">
        <f t="shared" si="8"/>
        <v>0.50888334353737008</v>
      </c>
    </row>
    <row r="121" spans="1:9" x14ac:dyDescent="0.3">
      <c r="A121" t="s">
        <v>10</v>
      </c>
      <c r="B121">
        <v>2</v>
      </c>
      <c r="C121">
        <v>2</v>
      </c>
      <c r="F121" s="1">
        <f>AVERAGE(F110:F120)</f>
        <v>3.8927272727272726</v>
      </c>
      <c r="H121" s="1">
        <f>AVERAGE(H110:H120)</f>
        <v>0.46575332479731929</v>
      </c>
      <c r="I121">
        <f>H121/F121</f>
        <v>0.11964704747245475</v>
      </c>
    </row>
    <row r="122" spans="1:9" x14ac:dyDescent="0.3">
      <c r="A122" t="s">
        <v>10</v>
      </c>
      <c r="B122">
        <v>2</v>
      </c>
      <c r="C122">
        <v>2</v>
      </c>
      <c r="D122">
        <v>1</v>
      </c>
      <c r="E122">
        <v>1E-3</v>
      </c>
      <c r="F122">
        <v>3.4870000000000001</v>
      </c>
      <c r="G122">
        <v>3.3340530402077699</v>
      </c>
      <c r="H122">
        <f>F122-G122</f>
        <v>0.15294695979223016</v>
      </c>
    </row>
    <row r="123" spans="1:9" x14ac:dyDescent="0.3">
      <c r="A123" t="s">
        <v>10</v>
      </c>
      <c r="B123">
        <v>2</v>
      </c>
      <c r="C123">
        <v>2</v>
      </c>
      <c r="D123">
        <v>2</v>
      </c>
      <c r="E123">
        <v>1E-3</v>
      </c>
      <c r="F123">
        <v>3.6110000000000002</v>
      </c>
      <c r="G123">
        <v>3.4314397720067999</v>
      </c>
      <c r="H123">
        <f t="shared" ref="H123:H130" si="9">F123-G123</f>
        <v>0.17956022799320026</v>
      </c>
    </row>
    <row r="124" spans="1:9" x14ac:dyDescent="0.3">
      <c r="A124" t="s">
        <v>10</v>
      </c>
      <c r="B124">
        <v>2</v>
      </c>
      <c r="C124">
        <v>2</v>
      </c>
      <c r="D124">
        <v>3</v>
      </c>
      <c r="E124">
        <v>1E-3</v>
      </c>
      <c r="F124">
        <v>3.597</v>
      </c>
      <c r="G124">
        <v>3.5218247989022298</v>
      </c>
      <c r="H124">
        <f t="shared" si="9"/>
        <v>7.5175201097770206E-2</v>
      </c>
    </row>
    <row r="125" spans="1:9" x14ac:dyDescent="0.3">
      <c r="A125" t="s">
        <v>10</v>
      </c>
      <c r="B125">
        <v>2</v>
      </c>
      <c r="C125">
        <v>2</v>
      </c>
      <c r="D125">
        <v>4</v>
      </c>
      <c r="E125">
        <v>1E-3</v>
      </c>
      <c r="F125">
        <v>3.6469999999999998</v>
      </c>
      <c r="G125">
        <v>3.4670000000000001</v>
      </c>
      <c r="H125">
        <f t="shared" si="9"/>
        <v>0.17999999999999972</v>
      </c>
    </row>
    <row r="126" spans="1:9" x14ac:dyDescent="0.3">
      <c r="A126" t="s">
        <v>10</v>
      </c>
      <c r="B126">
        <v>2</v>
      </c>
      <c r="C126">
        <v>2</v>
      </c>
      <c r="D126">
        <v>5</v>
      </c>
      <c r="E126">
        <v>1E-3</v>
      </c>
      <c r="F126">
        <v>2.8490000000000002</v>
      </c>
      <c r="G126">
        <v>2.49074635453408</v>
      </c>
      <c r="H126">
        <f t="shared" si="9"/>
        <v>0.3582536454659202</v>
      </c>
    </row>
    <row r="127" spans="1:9" x14ac:dyDescent="0.3">
      <c r="A127" t="s">
        <v>10</v>
      </c>
      <c r="B127">
        <v>2</v>
      </c>
      <c r="C127">
        <v>2</v>
      </c>
      <c r="D127">
        <v>6</v>
      </c>
      <c r="E127">
        <v>1E-3</v>
      </c>
      <c r="F127">
        <v>4.0819999999999999</v>
      </c>
      <c r="G127">
        <v>3.4840943069674299</v>
      </c>
      <c r="H127">
        <f t="shared" si="9"/>
        <v>0.59790569303256991</v>
      </c>
    </row>
    <row r="128" spans="1:9" x14ac:dyDescent="0.3">
      <c r="A128" t="s">
        <v>10</v>
      </c>
      <c r="B128">
        <v>2</v>
      </c>
      <c r="C128">
        <v>2</v>
      </c>
      <c r="D128">
        <v>7</v>
      </c>
      <c r="E128">
        <v>1E-3</v>
      </c>
      <c r="F128" t="s">
        <v>8</v>
      </c>
      <c r="G128" t="s">
        <v>8</v>
      </c>
      <c r="H128" t="s">
        <v>8</v>
      </c>
    </row>
    <row r="129" spans="1:9" x14ac:dyDescent="0.3">
      <c r="A129" t="s">
        <v>10</v>
      </c>
      <c r="B129">
        <v>2</v>
      </c>
      <c r="C129">
        <v>2</v>
      </c>
      <c r="D129">
        <v>8</v>
      </c>
      <c r="E129">
        <v>1E-3</v>
      </c>
      <c r="F129">
        <v>3.7040000000000002</v>
      </c>
      <c r="G129">
        <v>3.4892991416572299</v>
      </c>
      <c r="H129">
        <f t="shared" si="9"/>
        <v>0.21470085834277031</v>
      </c>
    </row>
    <row r="130" spans="1:9" x14ac:dyDescent="0.3">
      <c r="A130" t="s">
        <v>10</v>
      </c>
      <c r="B130">
        <v>2</v>
      </c>
      <c r="C130">
        <v>2</v>
      </c>
      <c r="D130">
        <v>9</v>
      </c>
      <c r="E130">
        <v>1E-3</v>
      </c>
      <c r="F130">
        <v>3.34</v>
      </c>
      <c r="G130">
        <v>3.0439486007672016</v>
      </c>
      <c r="H130">
        <f t="shared" si="9"/>
        <v>0.29605139923279822</v>
      </c>
    </row>
    <row r="131" spans="1:9" x14ac:dyDescent="0.3">
      <c r="A131" t="s">
        <v>10</v>
      </c>
      <c r="B131">
        <v>2</v>
      </c>
      <c r="C131">
        <v>2</v>
      </c>
      <c r="D131">
        <v>10</v>
      </c>
      <c r="E131">
        <v>1E-3</v>
      </c>
      <c r="F131" t="s">
        <v>8</v>
      </c>
      <c r="G131" t="s">
        <v>8</v>
      </c>
      <c r="H131" t="s">
        <v>8</v>
      </c>
    </row>
    <row r="132" spans="1:9" x14ac:dyDescent="0.3">
      <c r="A132" t="s">
        <v>10</v>
      </c>
      <c r="B132">
        <v>2</v>
      </c>
      <c r="C132">
        <v>2</v>
      </c>
      <c r="D132">
        <v>11</v>
      </c>
      <c r="E132">
        <v>1E-3</v>
      </c>
      <c r="F132">
        <v>4.09</v>
      </c>
      <c r="G132">
        <f>F132-H132</f>
        <v>3.9609999999999999</v>
      </c>
      <c r="H132">
        <v>0.129</v>
      </c>
    </row>
    <row r="133" spans="1:9" x14ac:dyDescent="0.3">
      <c r="A133" t="s">
        <v>10</v>
      </c>
      <c r="B133">
        <v>2</v>
      </c>
      <c r="C133">
        <v>2</v>
      </c>
      <c r="F133" s="1">
        <f>AVERAGE(F122:F132)</f>
        <v>3.6007777777777781</v>
      </c>
      <c r="H133" s="1">
        <f>AVERAGE(H122:H132)</f>
        <v>0.24262155388413989</v>
      </c>
      <c r="I133">
        <f>H133/F133</f>
        <v>6.7380318602686423E-2</v>
      </c>
    </row>
    <row r="134" spans="1:9" x14ac:dyDescent="0.3">
      <c r="A134" t="s">
        <v>10</v>
      </c>
      <c r="B134">
        <v>2</v>
      </c>
      <c r="C134">
        <v>2</v>
      </c>
      <c r="D134">
        <v>1</v>
      </c>
      <c r="E134">
        <v>0.1</v>
      </c>
      <c r="F134">
        <v>3.9140000000000001</v>
      </c>
      <c r="G134">
        <v>3.8903371295615004</v>
      </c>
      <c r="H134">
        <f>F134-G134</f>
        <v>2.3662870438499795E-2</v>
      </c>
    </row>
    <row r="135" spans="1:9" x14ac:dyDescent="0.3">
      <c r="A135" t="s">
        <v>10</v>
      </c>
      <c r="B135">
        <v>2</v>
      </c>
      <c r="C135">
        <v>2</v>
      </c>
      <c r="D135">
        <v>2</v>
      </c>
      <c r="E135">
        <v>0.1</v>
      </c>
      <c r="F135" t="s">
        <v>8</v>
      </c>
      <c r="G135" t="s">
        <v>8</v>
      </c>
      <c r="H135" t="s">
        <v>8</v>
      </c>
    </row>
    <row r="136" spans="1:9" x14ac:dyDescent="0.3">
      <c r="A136" t="s">
        <v>10</v>
      </c>
      <c r="B136">
        <v>2</v>
      </c>
      <c r="C136">
        <v>2</v>
      </c>
      <c r="D136">
        <v>3</v>
      </c>
      <c r="E136">
        <v>0.1</v>
      </c>
      <c r="F136">
        <v>3.67</v>
      </c>
      <c r="G136">
        <v>3.67</v>
      </c>
      <c r="H136">
        <f t="shared" ref="H136:H144" si="10">F136-G136</f>
        <v>0</v>
      </c>
    </row>
    <row r="137" spans="1:9" x14ac:dyDescent="0.3">
      <c r="A137" t="s">
        <v>10</v>
      </c>
      <c r="B137">
        <v>2</v>
      </c>
      <c r="C137">
        <v>2</v>
      </c>
      <c r="D137">
        <v>4</v>
      </c>
      <c r="E137">
        <v>0.1</v>
      </c>
      <c r="F137">
        <v>3.1110000000000002</v>
      </c>
      <c r="G137">
        <v>3.1110000000000002</v>
      </c>
      <c r="H137">
        <f t="shared" si="10"/>
        <v>0</v>
      </c>
    </row>
    <row r="138" spans="1:9" x14ac:dyDescent="0.3">
      <c r="A138" t="s">
        <v>10</v>
      </c>
      <c r="B138">
        <v>2</v>
      </c>
      <c r="C138">
        <v>2</v>
      </c>
      <c r="D138">
        <v>5</v>
      </c>
      <c r="E138">
        <v>0.1</v>
      </c>
      <c r="F138">
        <v>4.1959999999999997</v>
      </c>
      <c r="G138">
        <v>4.1660000000000004</v>
      </c>
      <c r="H138">
        <f t="shared" si="10"/>
        <v>2.9999999999999361E-2</v>
      </c>
    </row>
    <row r="139" spans="1:9" x14ac:dyDescent="0.3">
      <c r="A139" t="s">
        <v>10</v>
      </c>
      <c r="B139">
        <v>2</v>
      </c>
      <c r="C139">
        <v>2</v>
      </c>
      <c r="D139">
        <v>6</v>
      </c>
      <c r="E139">
        <v>0.1</v>
      </c>
      <c r="F139">
        <v>3.6819999999999999</v>
      </c>
      <c r="G139">
        <v>3.6619999999999999</v>
      </c>
      <c r="H139">
        <f t="shared" si="10"/>
        <v>2.0000000000000018E-2</v>
      </c>
    </row>
    <row r="140" spans="1:9" x14ac:dyDescent="0.3">
      <c r="A140" t="s">
        <v>10</v>
      </c>
      <c r="B140">
        <v>2</v>
      </c>
      <c r="C140">
        <v>2</v>
      </c>
      <c r="D140">
        <v>7</v>
      </c>
      <c r="E140">
        <v>0.1</v>
      </c>
      <c r="F140">
        <v>3.6230000000000002</v>
      </c>
      <c r="G140">
        <v>3.58112597383507</v>
      </c>
      <c r="H140">
        <f t="shared" si="10"/>
        <v>4.1874026164930189E-2</v>
      </c>
    </row>
    <row r="141" spans="1:9" x14ac:dyDescent="0.3">
      <c r="A141" t="s">
        <v>10</v>
      </c>
      <c r="B141">
        <v>2</v>
      </c>
      <c r="C141">
        <v>2</v>
      </c>
      <c r="D141">
        <v>8</v>
      </c>
      <c r="E141">
        <v>0.1</v>
      </c>
      <c r="F141">
        <v>3.2509999999999999</v>
      </c>
      <c r="G141">
        <v>3.1780700355920297</v>
      </c>
      <c r="H141">
        <f t="shared" si="10"/>
        <v>7.2929964407970171E-2</v>
      </c>
    </row>
    <row r="142" spans="1:9" x14ac:dyDescent="0.3">
      <c r="A142" t="s">
        <v>10</v>
      </c>
      <c r="B142">
        <v>2</v>
      </c>
      <c r="C142">
        <v>2</v>
      </c>
      <c r="D142">
        <v>9</v>
      </c>
      <c r="E142">
        <v>0.1</v>
      </c>
      <c r="F142">
        <v>4.1820000000000004</v>
      </c>
      <c r="G142">
        <v>4.1355012733338103</v>
      </c>
      <c r="H142">
        <f t="shared" si="10"/>
        <v>4.6498726666190038E-2</v>
      </c>
    </row>
    <row r="143" spans="1:9" x14ac:dyDescent="0.3">
      <c r="A143" t="s">
        <v>10</v>
      </c>
      <c r="B143">
        <v>2</v>
      </c>
      <c r="C143">
        <v>2</v>
      </c>
      <c r="D143">
        <v>10</v>
      </c>
      <c r="E143">
        <v>0.1</v>
      </c>
      <c r="F143">
        <v>3.044</v>
      </c>
      <c r="G143">
        <v>2.9530678294543402</v>
      </c>
      <c r="H143">
        <f t="shared" si="10"/>
        <v>9.0932170545659829E-2</v>
      </c>
    </row>
    <row r="144" spans="1:9" x14ac:dyDescent="0.3">
      <c r="A144" t="s">
        <v>10</v>
      </c>
      <c r="B144">
        <v>2</v>
      </c>
      <c r="C144">
        <v>2</v>
      </c>
      <c r="D144">
        <v>11</v>
      </c>
      <c r="E144">
        <v>0.1</v>
      </c>
      <c r="F144">
        <v>3.05</v>
      </c>
      <c r="G144">
        <v>3.0015138302373399</v>
      </c>
      <c r="H144">
        <f t="shared" si="10"/>
        <v>4.8486169762659959E-2</v>
      </c>
    </row>
    <row r="145" spans="1:9" x14ac:dyDescent="0.3">
      <c r="A145" t="s">
        <v>10</v>
      </c>
      <c r="B145">
        <v>2</v>
      </c>
      <c r="C145">
        <v>2</v>
      </c>
      <c r="F145" s="1">
        <f>AVERAGE(F134:F144)</f>
        <v>3.5722999999999998</v>
      </c>
      <c r="H145" s="1">
        <f>AVERAGE(H134:H144)</f>
        <v>3.7438392798590937E-2</v>
      </c>
      <c r="I145">
        <f>H145/F145</f>
        <v>1.0480192816558223E-2</v>
      </c>
    </row>
    <row r="146" spans="1:9" x14ac:dyDescent="0.3">
      <c r="A146" t="s">
        <v>10</v>
      </c>
      <c r="B146">
        <v>2</v>
      </c>
      <c r="C146">
        <v>3</v>
      </c>
      <c r="D146">
        <v>1</v>
      </c>
      <c r="E146">
        <v>0</v>
      </c>
      <c r="F146">
        <v>3.5310479121979301</v>
      </c>
      <c r="H146">
        <f>F146-G146</f>
        <v>3.5310479121979301</v>
      </c>
    </row>
    <row r="147" spans="1:9" x14ac:dyDescent="0.3">
      <c r="A147" t="s">
        <v>10</v>
      </c>
      <c r="B147">
        <v>2</v>
      </c>
      <c r="C147">
        <v>3</v>
      </c>
      <c r="D147">
        <v>2</v>
      </c>
      <c r="E147">
        <v>0</v>
      </c>
      <c r="F147">
        <v>3.3401987269747999</v>
      </c>
      <c r="G147">
        <v>2.0488254561858801</v>
      </c>
      <c r="H147">
        <f t="shared" ref="H147:H156" si="11">F147-G147</f>
        <v>1.2913732707889198</v>
      </c>
    </row>
    <row r="148" spans="1:9" x14ac:dyDescent="0.3">
      <c r="A148" t="s">
        <v>10</v>
      </c>
      <c r="B148">
        <v>2</v>
      </c>
      <c r="C148">
        <v>3</v>
      </c>
      <c r="D148">
        <v>3</v>
      </c>
      <c r="E148">
        <v>0</v>
      </c>
      <c r="F148">
        <v>3.0843436504448598</v>
      </c>
      <c r="H148">
        <f t="shared" si="11"/>
        <v>3.0843436504448598</v>
      </c>
    </row>
    <row r="149" spans="1:9" x14ac:dyDescent="0.3">
      <c r="A149" t="s">
        <v>10</v>
      </c>
      <c r="B149">
        <v>2</v>
      </c>
      <c r="C149">
        <v>3</v>
      </c>
      <c r="D149">
        <v>4</v>
      </c>
      <c r="E149">
        <v>0</v>
      </c>
      <c r="F149">
        <v>3.2582372262370001</v>
      </c>
      <c r="H149">
        <f t="shared" si="11"/>
        <v>3.2582372262370001</v>
      </c>
    </row>
    <row r="150" spans="1:9" x14ac:dyDescent="0.3">
      <c r="A150" t="s">
        <v>10</v>
      </c>
      <c r="B150">
        <v>2</v>
      </c>
      <c r="C150">
        <v>3</v>
      </c>
      <c r="D150">
        <v>5</v>
      </c>
      <c r="E150">
        <v>0</v>
      </c>
      <c r="F150">
        <v>3.6507782943705198</v>
      </c>
      <c r="H150">
        <f t="shared" si="11"/>
        <v>3.6507782943705198</v>
      </c>
    </row>
    <row r="151" spans="1:9" x14ac:dyDescent="0.3">
      <c r="A151" t="s">
        <v>10</v>
      </c>
      <c r="B151">
        <v>2</v>
      </c>
      <c r="C151">
        <v>3</v>
      </c>
      <c r="D151">
        <v>6</v>
      </c>
      <c r="E151">
        <v>0</v>
      </c>
      <c r="F151">
        <v>2.58005212213767</v>
      </c>
      <c r="H151">
        <f t="shared" si="11"/>
        <v>2.58005212213767</v>
      </c>
    </row>
    <row r="152" spans="1:9" x14ac:dyDescent="0.3">
      <c r="A152" t="s">
        <v>10</v>
      </c>
      <c r="B152">
        <v>2</v>
      </c>
      <c r="C152">
        <v>3</v>
      </c>
      <c r="D152">
        <v>7</v>
      </c>
      <c r="E152">
        <v>0</v>
      </c>
      <c r="F152">
        <v>2.50250522901058</v>
      </c>
      <c r="H152">
        <f t="shared" si="11"/>
        <v>2.50250522901058</v>
      </c>
    </row>
    <row r="153" spans="1:9" x14ac:dyDescent="0.3">
      <c r="A153" t="s">
        <v>10</v>
      </c>
      <c r="B153">
        <v>2</v>
      </c>
      <c r="C153">
        <v>3</v>
      </c>
      <c r="D153">
        <v>8</v>
      </c>
      <c r="E153">
        <v>0</v>
      </c>
      <c r="F153">
        <v>3.1059631162294501</v>
      </c>
      <c r="H153">
        <f t="shared" si="11"/>
        <v>3.1059631162294501</v>
      </c>
    </row>
    <row r="154" spans="1:9" x14ac:dyDescent="0.3">
      <c r="A154" t="s">
        <v>10</v>
      </c>
      <c r="B154">
        <v>2</v>
      </c>
      <c r="C154">
        <v>3</v>
      </c>
      <c r="D154">
        <v>9</v>
      </c>
      <c r="E154">
        <v>0</v>
      </c>
      <c r="F154">
        <v>2.5796442540072801</v>
      </c>
      <c r="H154">
        <f t="shared" si="11"/>
        <v>2.5796442540072801</v>
      </c>
    </row>
    <row r="155" spans="1:9" x14ac:dyDescent="0.3">
      <c r="A155" t="s">
        <v>10</v>
      </c>
      <c r="B155">
        <v>2</v>
      </c>
      <c r="C155">
        <v>3</v>
      </c>
      <c r="D155">
        <v>10</v>
      </c>
      <c r="E155">
        <v>0</v>
      </c>
      <c r="F155">
        <v>2.7252434554606899</v>
      </c>
      <c r="H155">
        <f t="shared" si="11"/>
        <v>2.7252434554606899</v>
      </c>
    </row>
    <row r="156" spans="1:9" x14ac:dyDescent="0.3">
      <c r="A156" t="s">
        <v>10</v>
      </c>
      <c r="B156">
        <v>2</v>
      </c>
      <c r="C156">
        <v>3</v>
      </c>
      <c r="D156">
        <v>11</v>
      </c>
      <c r="E156">
        <v>0</v>
      </c>
      <c r="F156">
        <v>3.6333905407952498</v>
      </c>
      <c r="H156">
        <f t="shared" si="11"/>
        <v>3.6333905407952498</v>
      </c>
    </row>
    <row r="157" spans="1:9" x14ac:dyDescent="0.3">
      <c r="A157" t="s">
        <v>10</v>
      </c>
      <c r="B157">
        <v>2</v>
      </c>
      <c r="C157">
        <v>3</v>
      </c>
      <c r="F157" s="1">
        <f>AVERAGE(F146:F156)</f>
        <v>3.0901276843514567</v>
      </c>
      <c r="H157" s="1">
        <f>AVERAGE(H146:H156)</f>
        <v>2.9038708246981955</v>
      </c>
      <c r="I157">
        <f>H157/F157</f>
        <v>0.9397251898047857</v>
      </c>
    </row>
    <row r="158" spans="1:9" x14ac:dyDescent="0.3">
      <c r="A158" t="s">
        <v>10</v>
      </c>
      <c r="B158">
        <v>2</v>
      </c>
      <c r="C158">
        <v>3</v>
      </c>
      <c r="D158">
        <v>1</v>
      </c>
      <c r="E158">
        <v>9.9999999999999995E-8</v>
      </c>
      <c r="F158">
        <v>2.33731780751314</v>
      </c>
      <c r="H158">
        <f>F158-G158</f>
        <v>2.33731780751314</v>
      </c>
    </row>
    <row r="159" spans="1:9" x14ac:dyDescent="0.3">
      <c r="A159" t="s">
        <v>10</v>
      </c>
      <c r="B159">
        <v>2</v>
      </c>
      <c r="C159">
        <v>3</v>
      </c>
      <c r="D159">
        <v>2</v>
      </c>
      <c r="E159">
        <v>9.9999999999999995E-8</v>
      </c>
      <c r="F159">
        <v>3.7096674616788801</v>
      </c>
      <c r="H159">
        <f t="shared" ref="H159:H168" si="12">F159-G159</f>
        <v>3.7096674616788801</v>
      </c>
    </row>
    <row r="160" spans="1:9" x14ac:dyDescent="0.3">
      <c r="A160" t="s">
        <v>10</v>
      </c>
      <c r="B160">
        <v>2</v>
      </c>
      <c r="C160">
        <v>3</v>
      </c>
      <c r="D160">
        <v>3</v>
      </c>
      <c r="E160">
        <v>9.9999999999999995E-8</v>
      </c>
      <c r="F160">
        <v>3.4298746714771302</v>
      </c>
      <c r="H160">
        <f t="shared" si="12"/>
        <v>3.4298746714771302</v>
      </c>
    </row>
    <row r="161" spans="1:9" x14ac:dyDescent="0.3">
      <c r="A161" t="s">
        <v>10</v>
      </c>
      <c r="B161">
        <v>2</v>
      </c>
      <c r="C161">
        <v>3</v>
      </c>
      <c r="D161">
        <v>4</v>
      </c>
      <c r="E161">
        <v>9.9999999999999995E-8</v>
      </c>
      <c r="F161">
        <v>3.2926911070630398</v>
      </c>
      <c r="H161">
        <f t="shared" si="12"/>
        <v>3.2926911070630398</v>
      </c>
    </row>
    <row r="162" spans="1:9" x14ac:dyDescent="0.3">
      <c r="A162" t="s">
        <v>10</v>
      </c>
      <c r="B162">
        <v>2</v>
      </c>
      <c r="C162">
        <v>3</v>
      </c>
      <c r="D162">
        <v>5</v>
      </c>
      <c r="E162">
        <v>9.9999999999999995E-8</v>
      </c>
      <c r="F162">
        <v>3.3996431412035601</v>
      </c>
      <c r="H162">
        <f t="shared" si="12"/>
        <v>3.3996431412035601</v>
      </c>
    </row>
    <row r="163" spans="1:9" x14ac:dyDescent="0.3">
      <c r="A163" t="s">
        <v>10</v>
      </c>
      <c r="B163">
        <v>2</v>
      </c>
      <c r="C163">
        <v>3</v>
      </c>
      <c r="D163">
        <v>6</v>
      </c>
      <c r="E163">
        <v>9.9999999999999995E-8</v>
      </c>
      <c r="F163">
        <v>3.0525217430895402</v>
      </c>
      <c r="G163">
        <v>2.0082697414865298</v>
      </c>
      <c r="H163">
        <f t="shared" si="12"/>
        <v>1.0442520016030103</v>
      </c>
    </row>
    <row r="164" spans="1:9" x14ac:dyDescent="0.3">
      <c r="A164" t="s">
        <v>10</v>
      </c>
      <c r="B164">
        <v>2</v>
      </c>
      <c r="C164">
        <v>3</v>
      </c>
      <c r="D164">
        <v>7</v>
      </c>
      <c r="E164">
        <v>9.9999999999999995E-8</v>
      </c>
      <c r="F164">
        <v>2.7724521105672801</v>
      </c>
      <c r="H164">
        <f t="shared" si="12"/>
        <v>2.7724521105672801</v>
      </c>
    </row>
    <row r="165" spans="1:9" x14ac:dyDescent="0.3">
      <c r="A165" t="s">
        <v>10</v>
      </c>
      <c r="B165">
        <v>2</v>
      </c>
      <c r="C165">
        <v>3</v>
      </c>
      <c r="D165">
        <v>8</v>
      </c>
      <c r="E165">
        <v>9.9999999999999995E-8</v>
      </c>
      <c r="F165">
        <v>3.2327198325905502</v>
      </c>
      <c r="H165">
        <f t="shared" si="12"/>
        <v>3.2327198325905502</v>
      </c>
    </row>
    <row r="166" spans="1:9" x14ac:dyDescent="0.3">
      <c r="A166" t="s">
        <v>10</v>
      </c>
      <c r="B166">
        <v>2</v>
      </c>
      <c r="C166">
        <v>3</v>
      </c>
      <c r="D166">
        <v>9</v>
      </c>
      <c r="E166">
        <v>9.9999999999999995E-8</v>
      </c>
      <c r="F166">
        <v>4.43445520502463</v>
      </c>
      <c r="H166">
        <f t="shared" si="12"/>
        <v>4.43445520502463</v>
      </c>
    </row>
    <row r="167" spans="1:9" x14ac:dyDescent="0.3">
      <c r="A167" t="s">
        <v>10</v>
      </c>
      <c r="B167">
        <v>2</v>
      </c>
      <c r="C167">
        <v>3</v>
      </c>
      <c r="D167">
        <v>10</v>
      </c>
      <c r="E167">
        <v>9.9999999999999995E-8</v>
      </c>
      <c r="F167">
        <v>3.7423672368121399</v>
      </c>
      <c r="H167">
        <f t="shared" si="12"/>
        <v>3.7423672368121399</v>
      </c>
    </row>
    <row r="168" spans="1:9" x14ac:dyDescent="0.3">
      <c r="A168" t="s">
        <v>10</v>
      </c>
      <c r="B168">
        <v>2</v>
      </c>
      <c r="C168">
        <v>3</v>
      </c>
      <c r="D168">
        <v>11</v>
      </c>
      <c r="E168">
        <v>9.9999999999999995E-8</v>
      </c>
      <c r="F168">
        <v>3.7283317647340799</v>
      </c>
      <c r="H168">
        <f t="shared" si="12"/>
        <v>3.7283317647340799</v>
      </c>
    </row>
    <row r="169" spans="1:9" x14ac:dyDescent="0.3">
      <c r="A169" t="s">
        <v>10</v>
      </c>
      <c r="B169">
        <v>2</v>
      </c>
      <c r="C169">
        <v>3</v>
      </c>
      <c r="F169" s="1">
        <f>AVERAGE(F158:F168)</f>
        <v>3.3756401892503605</v>
      </c>
      <c r="H169" s="1">
        <f>AVERAGE(H158:H168)</f>
        <v>3.1930702127515853</v>
      </c>
      <c r="I169">
        <f>H169/F169</f>
        <v>0.94591545121421272</v>
      </c>
    </row>
    <row r="170" spans="1:9" x14ac:dyDescent="0.3">
      <c r="A170" t="s">
        <v>10</v>
      </c>
      <c r="B170">
        <v>2</v>
      </c>
      <c r="C170">
        <v>3</v>
      </c>
      <c r="D170">
        <v>1</v>
      </c>
      <c r="E170">
        <v>1.0000000000000001E-5</v>
      </c>
      <c r="F170">
        <v>2.4952714778145402</v>
      </c>
      <c r="H170">
        <f>F170-G170</f>
        <v>2.4952714778145402</v>
      </c>
    </row>
    <row r="171" spans="1:9" x14ac:dyDescent="0.3">
      <c r="A171" t="s">
        <v>10</v>
      </c>
      <c r="B171">
        <v>2</v>
      </c>
      <c r="C171">
        <v>3</v>
      </c>
      <c r="D171">
        <v>2</v>
      </c>
      <c r="E171">
        <v>1.0000000000000001E-5</v>
      </c>
      <c r="F171">
        <v>3.1908565098717201</v>
      </c>
      <c r="H171">
        <f t="shared" ref="H171:H180" si="13">F171-G171</f>
        <v>3.1908565098717201</v>
      </c>
    </row>
    <row r="172" spans="1:9" x14ac:dyDescent="0.3">
      <c r="A172" t="s">
        <v>10</v>
      </c>
      <c r="B172">
        <v>2</v>
      </c>
      <c r="C172">
        <v>3</v>
      </c>
      <c r="D172">
        <v>3</v>
      </c>
      <c r="E172">
        <v>1.0000000000000001E-5</v>
      </c>
      <c r="F172">
        <v>3.3979111945044198</v>
      </c>
      <c r="H172">
        <f t="shared" si="13"/>
        <v>3.3979111945044198</v>
      </c>
    </row>
    <row r="173" spans="1:9" x14ac:dyDescent="0.3">
      <c r="A173" t="s">
        <v>10</v>
      </c>
      <c r="B173">
        <v>2</v>
      </c>
      <c r="C173">
        <v>3</v>
      </c>
      <c r="D173">
        <v>4</v>
      </c>
      <c r="E173">
        <v>1.0000000000000001E-5</v>
      </c>
      <c r="F173">
        <v>3.7293813180840201</v>
      </c>
      <c r="H173">
        <f t="shared" si="13"/>
        <v>3.7293813180840201</v>
      </c>
    </row>
    <row r="174" spans="1:9" x14ac:dyDescent="0.3">
      <c r="A174" t="s">
        <v>10</v>
      </c>
      <c r="B174">
        <v>2</v>
      </c>
      <c r="C174">
        <v>3</v>
      </c>
      <c r="D174">
        <v>5</v>
      </c>
      <c r="E174">
        <v>1.0000000000000001E-5</v>
      </c>
      <c r="F174">
        <v>3.9666186522687101</v>
      </c>
      <c r="G174">
        <v>2.61284935587619</v>
      </c>
      <c r="H174">
        <f t="shared" si="13"/>
        <v>1.3537692963925201</v>
      </c>
    </row>
    <row r="175" spans="1:9" x14ac:dyDescent="0.3">
      <c r="A175" t="s">
        <v>10</v>
      </c>
      <c r="B175">
        <v>2</v>
      </c>
      <c r="C175">
        <v>3</v>
      </c>
      <c r="D175">
        <v>6</v>
      </c>
      <c r="E175">
        <v>1.0000000000000001E-5</v>
      </c>
      <c r="F175">
        <v>2.2472893104113201</v>
      </c>
      <c r="H175">
        <f t="shared" si="13"/>
        <v>2.2472893104113201</v>
      </c>
    </row>
    <row r="176" spans="1:9" x14ac:dyDescent="0.3">
      <c r="A176" t="s">
        <v>10</v>
      </c>
      <c r="B176">
        <v>2</v>
      </c>
      <c r="C176">
        <v>3</v>
      </c>
      <c r="D176">
        <v>7</v>
      </c>
      <c r="E176">
        <v>1.0000000000000001E-5</v>
      </c>
      <c r="F176">
        <v>3.7448697236602002</v>
      </c>
      <c r="H176">
        <f t="shared" si="13"/>
        <v>3.7448697236602002</v>
      </c>
    </row>
    <row r="177" spans="1:9" x14ac:dyDescent="0.3">
      <c r="A177" t="s">
        <v>10</v>
      </c>
      <c r="B177">
        <v>2</v>
      </c>
      <c r="C177">
        <v>3</v>
      </c>
      <c r="D177">
        <v>8</v>
      </c>
      <c r="E177">
        <v>1.0000000000000001E-5</v>
      </c>
      <c r="F177" t="s">
        <v>8</v>
      </c>
      <c r="H177" t="s">
        <v>8</v>
      </c>
    </row>
    <row r="178" spans="1:9" x14ac:dyDescent="0.3">
      <c r="A178" t="s">
        <v>10</v>
      </c>
      <c r="B178">
        <v>2</v>
      </c>
      <c r="C178">
        <v>3</v>
      </c>
      <c r="D178">
        <v>9</v>
      </c>
      <c r="E178">
        <v>1.0000000000000001E-5</v>
      </c>
      <c r="F178">
        <v>4.6038967222738503</v>
      </c>
      <c r="H178">
        <f t="shared" si="13"/>
        <v>4.6038967222738503</v>
      </c>
    </row>
    <row r="179" spans="1:9" x14ac:dyDescent="0.3">
      <c r="A179" t="s">
        <v>10</v>
      </c>
      <c r="B179">
        <v>2</v>
      </c>
      <c r="C179">
        <v>3</v>
      </c>
      <c r="D179">
        <v>10</v>
      </c>
      <c r="E179">
        <v>1.0000000000000001E-5</v>
      </c>
      <c r="F179">
        <v>2.5337377604161402</v>
      </c>
      <c r="G179">
        <v>1.4586915516541801</v>
      </c>
      <c r="H179">
        <f t="shared" si="13"/>
        <v>1.0750462087619601</v>
      </c>
    </row>
    <row r="180" spans="1:9" x14ac:dyDescent="0.3">
      <c r="A180" t="s">
        <v>10</v>
      </c>
      <c r="B180">
        <v>2</v>
      </c>
      <c r="C180">
        <v>3</v>
      </c>
      <c r="D180">
        <v>11</v>
      </c>
      <c r="E180">
        <v>1.0000000000000001E-5</v>
      </c>
      <c r="F180">
        <v>3.79130502215863</v>
      </c>
      <c r="G180">
        <v>2.3172310533556599</v>
      </c>
      <c r="H180">
        <f t="shared" si="13"/>
        <v>1.47407396880297</v>
      </c>
    </row>
    <row r="181" spans="1:9" x14ac:dyDescent="0.3">
      <c r="A181" t="s">
        <v>10</v>
      </c>
      <c r="B181">
        <v>2</v>
      </c>
      <c r="C181">
        <v>3</v>
      </c>
      <c r="F181" s="1">
        <f>AVERAGE(F170:F180)</f>
        <v>3.370113769146355</v>
      </c>
      <c r="H181" s="1">
        <f>AVERAGE(H170:H180)</f>
        <v>2.7312365730577524</v>
      </c>
      <c r="I181">
        <f>H181/F181</f>
        <v>0.81042859682139767</v>
      </c>
    </row>
    <row r="182" spans="1:9" x14ac:dyDescent="0.3">
      <c r="A182" t="s">
        <v>10</v>
      </c>
      <c r="B182">
        <v>2</v>
      </c>
      <c r="C182">
        <v>3</v>
      </c>
      <c r="D182">
        <v>1</v>
      </c>
      <c r="E182">
        <v>1E-4</v>
      </c>
      <c r="F182">
        <v>3.8297363799816901</v>
      </c>
      <c r="G182">
        <v>3.0046183409348699</v>
      </c>
      <c r="H182">
        <f>F182-G182</f>
        <v>0.82511803904682024</v>
      </c>
    </row>
    <row r="183" spans="1:9" x14ac:dyDescent="0.3">
      <c r="A183" t="s">
        <v>10</v>
      </c>
      <c r="B183">
        <v>2</v>
      </c>
      <c r="C183">
        <v>3</v>
      </c>
      <c r="D183">
        <v>2</v>
      </c>
      <c r="E183">
        <v>1E-4</v>
      </c>
      <c r="F183">
        <v>3.6259125511380099</v>
      </c>
      <c r="H183">
        <f t="shared" ref="H183:H192" si="14">F183-G183</f>
        <v>3.6259125511380099</v>
      </c>
    </row>
    <row r="184" spans="1:9" x14ac:dyDescent="0.3">
      <c r="A184" t="s">
        <v>10</v>
      </c>
      <c r="B184">
        <v>2</v>
      </c>
      <c r="C184">
        <v>3</v>
      </c>
      <c r="D184">
        <v>3</v>
      </c>
      <c r="E184">
        <v>1E-4</v>
      </c>
      <c r="F184">
        <v>2.49088450992677</v>
      </c>
      <c r="H184">
        <f t="shared" si="14"/>
        <v>2.49088450992677</v>
      </c>
    </row>
    <row r="185" spans="1:9" x14ac:dyDescent="0.3">
      <c r="A185" t="s">
        <v>10</v>
      </c>
      <c r="B185">
        <v>2</v>
      </c>
      <c r="C185">
        <v>3</v>
      </c>
      <c r="D185">
        <v>4</v>
      </c>
      <c r="E185">
        <v>1E-4</v>
      </c>
      <c r="F185">
        <v>3.43238402352423</v>
      </c>
      <c r="H185">
        <f t="shared" si="14"/>
        <v>3.43238402352423</v>
      </c>
    </row>
    <row r="186" spans="1:9" x14ac:dyDescent="0.3">
      <c r="A186" t="s">
        <v>10</v>
      </c>
      <c r="B186">
        <v>2</v>
      </c>
      <c r="C186">
        <v>3</v>
      </c>
      <c r="D186">
        <v>5</v>
      </c>
      <c r="E186">
        <v>1E-4</v>
      </c>
      <c r="F186">
        <v>3.8120078057170601</v>
      </c>
      <c r="H186">
        <f t="shared" si="14"/>
        <v>3.8120078057170601</v>
      </c>
    </row>
    <row r="187" spans="1:9" x14ac:dyDescent="0.3">
      <c r="A187" t="s">
        <v>10</v>
      </c>
      <c r="B187">
        <v>2</v>
      </c>
      <c r="C187">
        <v>3</v>
      </c>
      <c r="D187">
        <v>6</v>
      </c>
      <c r="E187">
        <v>1E-4</v>
      </c>
      <c r="F187">
        <v>3.3920403508543302</v>
      </c>
      <c r="H187">
        <f t="shared" si="14"/>
        <v>3.3920403508543302</v>
      </c>
    </row>
    <row r="188" spans="1:9" x14ac:dyDescent="0.3">
      <c r="A188" t="s">
        <v>10</v>
      </c>
      <c r="B188">
        <v>2</v>
      </c>
      <c r="C188">
        <v>3</v>
      </c>
      <c r="D188">
        <v>7</v>
      </c>
      <c r="E188">
        <v>1E-4</v>
      </c>
      <c r="F188">
        <v>2.90741327260571</v>
      </c>
      <c r="H188">
        <f t="shared" si="14"/>
        <v>2.90741327260571</v>
      </c>
    </row>
    <row r="189" spans="1:9" x14ac:dyDescent="0.3">
      <c r="A189" t="s">
        <v>10</v>
      </c>
      <c r="B189">
        <v>2</v>
      </c>
      <c r="C189">
        <v>3</v>
      </c>
      <c r="D189">
        <v>8</v>
      </c>
      <c r="E189">
        <v>1E-4</v>
      </c>
      <c r="F189">
        <v>3.7949553577854198</v>
      </c>
      <c r="H189">
        <f t="shared" si="14"/>
        <v>3.7949553577854198</v>
      </c>
    </row>
    <row r="190" spans="1:9" x14ac:dyDescent="0.3">
      <c r="A190" t="s">
        <v>10</v>
      </c>
      <c r="B190">
        <v>2</v>
      </c>
      <c r="C190">
        <v>3</v>
      </c>
      <c r="D190">
        <v>9</v>
      </c>
      <c r="E190">
        <v>1E-4</v>
      </c>
      <c r="F190">
        <v>2.7459807065046702</v>
      </c>
      <c r="H190">
        <f t="shared" si="14"/>
        <v>2.7459807065046702</v>
      </c>
    </row>
    <row r="191" spans="1:9" x14ac:dyDescent="0.3">
      <c r="A191" t="s">
        <v>10</v>
      </c>
      <c r="B191">
        <v>2</v>
      </c>
      <c r="C191">
        <v>3</v>
      </c>
      <c r="D191">
        <v>10</v>
      </c>
      <c r="E191">
        <v>1E-4</v>
      </c>
      <c r="F191">
        <v>5.0359278243893302</v>
      </c>
      <c r="G191">
        <v>2.18316789542251</v>
      </c>
      <c r="H191">
        <f t="shared" si="14"/>
        <v>2.8527599289668202</v>
      </c>
    </row>
    <row r="192" spans="1:9" x14ac:dyDescent="0.3">
      <c r="A192" t="s">
        <v>10</v>
      </c>
      <c r="B192">
        <v>2</v>
      </c>
      <c r="C192">
        <v>3</v>
      </c>
      <c r="D192">
        <v>11</v>
      </c>
      <c r="E192">
        <v>1E-4</v>
      </c>
      <c r="F192">
        <v>5.75241150593902</v>
      </c>
      <c r="H192">
        <f t="shared" si="14"/>
        <v>5.75241150593902</v>
      </c>
    </row>
    <row r="193" spans="1:9" x14ac:dyDescent="0.3">
      <c r="A193" t="s">
        <v>10</v>
      </c>
      <c r="B193">
        <v>2</v>
      </c>
      <c r="C193">
        <v>3</v>
      </c>
      <c r="F193" s="1">
        <f>AVERAGE(F182:F192)</f>
        <v>3.7108776625787496</v>
      </c>
      <c r="H193" s="1">
        <f>AVERAGE(H182:H192)</f>
        <v>3.2392607320008056</v>
      </c>
      <c r="I193">
        <f>H193/F193</f>
        <v>0.87290959889790343</v>
      </c>
    </row>
    <row r="194" spans="1:9" x14ac:dyDescent="0.3">
      <c r="A194" t="s">
        <v>10</v>
      </c>
      <c r="B194">
        <v>2</v>
      </c>
      <c r="C194">
        <v>3</v>
      </c>
      <c r="D194">
        <v>1</v>
      </c>
      <c r="E194">
        <v>1E-3</v>
      </c>
      <c r="F194">
        <v>3.8753968918877399</v>
      </c>
      <c r="G194">
        <v>2.6248755516590601</v>
      </c>
      <c r="H194">
        <f>F194-G194</f>
        <v>1.2505213402286799</v>
      </c>
    </row>
    <row r="195" spans="1:9" x14ac:dyDescent="0.3">
      <c r="A195" t="s">
        <v>10</v>
      </c>
      <c r="B195">
        <v>2</v>
      </c>
      <c r="C195">
        <v>3</v>
      </c>
      <c r="D195">
        <v>2</v>
      </c>
      <c r="E195">
        <v>1E-3</v>
      </c>
      <c r="F195">
        <v>3.1525708314551899</v>
      </c>
      <c r="G195">
        <f>SUM(G192:G194)</f>
        <v>2.6248755516590601</v>
      </c>
      <c r="H195">
        <f t="shared" ref="H195:H204" si="15">F195-G195</f>
        <v>0.52769527979612985</v>
      </c>
    </row>
    <row r="196" spans="1:9" x14ac:dyDescent="0.3">
      <c r="A196" t="s">
        <v>10</v>
      </c>
      <c r="B196">
        <v>2</v>
      </c>
      <c r="C196">
        <v>3</v>
      </c>
      <c r="D196">
        <v>3</v>
      </c>
      <c r="E196">
        <v>1E-3</v>
      </c>
      <c r="F196">
        <v>4.03973829365885</v>
      </c>
      <c r="G196">
        <v>3.5400803691025402</v>
      </c>
      <c r="H196">
        <f t="shared" si="15"/>
        <v>0.49965792455630975</v>
      </c>
    </row>
    <row r="197" spans="1:9" x14ac:dyDescent="0.3">
      <c r="A197" t="s">
        <v>10</v>
      </c>
      <c r="B197">
        <v>2</v>
      </c>
      <c r="C197">
        <v>3</v>
      </c>
      <c r="D197">
        <v>4</v>
      </c>
      <c r="E197">
        <v>1E-3</v>
      </c>
      <c r="F197">
        <v>3.9413175241697398</v>
      </c>
      <c r="G197">
        <v>3.2830168315081298</v>
      </c>
      <c r="H197">
        <f t="shared" si="15"/>
        <v>0.65830069266160995</v>
      </c>
    </row>
    <row r="198" spans="1:9" x14ac:dyDescent="0.3">
      <c r="A198" t="s">
        <v>10</v>
      </c>
      <c r="B198">
        <v>2</v>
      </c>
      <c r="C198">
        <v>3</v>
      </c>
      <c r="D198">
        <v>5</v>
      </c>
      <c r="E198">
        <v>1E-3</v>
      </c>
      <c r="F198">
        <v>3.4466051237495798</v>
      </c>
      <c r="G198">
        <v>2.48922717445015</v>
      </c>
      <c r="H198">
        <f t="shared" si="15"/>
        <v>0.95737794929942988</v>
      </c>
    </row>
    <row r="199" spans="1:9" x14ac:dyDescent="0.3">
      <c r="A199" t="s">
        <v>10</v>
      </c>
      <c r="B199">
        <v>2</v>
      </c>
      <c r="C199">
        <v>3</v>
      </c>
      <c r="D199">
        <v>6</v>
      </c>
      <c r="E199">
        <v>1E-3</v>
      </c>
      <c r="F199">
        <v>4.0469829662330303</v>
      </c>
      <c r="G199">
        <v>2.5580828124328798</v>
      </c>
      <c r="H199">
        <f t="shared" si="15"/>
        <v>1.4889001538001505</v>
      </c>
    </row>
    <row r="200" spans="1:9" x14ac:dyDescent="0.3">
      <c r="A200" t="s">
        <v>10</v>
      </c>
      <c r="B200">
        <v>2</v>
      </c>
      <c r="C200">
        <v>3</v>
      </c>
      <c r="D200">
        <v>7</v>
      </c>
      <c r="E200">
        <v>1E-3</v>
      </c>
      <c r="F200">
        <v>3.9448369252806001</v>
      </c>
      <c r="H200">
        <f t="shared" si="15"/>
        <v>3.9448369252806001</v>
      </c>
    </row>
    <row r="201" spans="1:9" x14ac:dyDescent="0.3">
      <c r="A201" t="s">
        <v>10</v>
      </c>
      <c r="B201">
        <v>2</v>
      </c>
      <c r="C201">
        <v>3</v>
      </c>
      <c r="D201">
        <v>8</v>
      </c>
      <c r="E201">
        <v>1E-3</v>
      </c>
      <c r="F201">
        <v>2.9435443936974499</v>
      </c>
      <c r="G201">
        <v>2.5493944325608799</v>
      </c>
      <c r="H201">
        <f t="shared" si="15"/>
        <v>0.39414996113656997</v>
      </c>
    </row>
    <row r="202" spans="1:9" x14ac:dyDescent="0.3">
      <c r="A202" t="s">
        <v>10</v>
      </c>
      <c r="B202">
        <v>2</v>
      </c>
      <c r="C202">
        <v>3</v>
      </c>
      <c r="D202">
        <v>9</v>
      </c>
      <c r="E202">
        <v>1E-3</v>
      </c>
      <c r="F202">
        <v>4.5234443677484304</v>
      </c>
      <c r="G202">
        <v>4.3498208609903699</v>
      </c>
      <c r="H202">
        <f t="shared" si="15"/>
        <v>0.17362350675806049</v>
      </c>
    </row>
    <row r="203" spans="1:9" x14ac:dyDescent="0.3">
      <c r="A203" t="s">
        <v>10</v>
      </c>
      <c r="B203">
        <v>2</v>
      </c>
      <c r="C203">
        <v>3</v>
      </c>
      <c r="D203">
        <v>10</v>
      </c>
      <c r="E203">
        <v>1E-3</v>
      </c>
      <c r="F203">
        <v>4.5716597658096303</v>
      </c>
      <c r="G203">
        <v>3.4764512698464722</v>
      </c>
      <c r="H203">
        <f t="shared" si="15"/>
        <v>1.0952084959631581</v>
      </c>
    </row>
    <row r="204" spans="1:9" x14ac:dyDescent="0.3">
      <c r="A204" t="s">
        <v>10</v>
      </c>
      <c r="B204">
        <v>2</v>
      </c>
      <c r="C204">
        <v>3</v>
      </c>
      <c r="D204">
        <v>11</v>
      </c>
      <c r="E204">
        <v>1E-3</v>
      </c>
      <c r="F204">
        <v>4.8048542865041703</v>
      </c>
      <c r="G204">
        <v>2.3818050549629599</v>
      </c>
      <c r="H204">
        <f t="shared" si="15"/>
        <v>2.4230492315412104</v>
      </c>
    </row>
    <row r="205" spans="1:9" x14ac:dyDescent="0.3">
      <c r="A205" t="s">
        <v>10</v>
      </c>
      <c r="B205">
        <v>2</v>
      </c>
      <c r="C205">
        <v>3</v>
      </c>
      <c r="F205" s="1">
        <f>AVERAGE(F194:F204)</f>
        <v>3.9355410336540371</v>
      </c>
      <c r="H205" s="1">
        <f>AVERAGE(H194:H204)</f>
        <v>1.2193928600929007</v>
      </c>
      <c r="I205">
        <f>H205/F205</f>
        <v>0.30984122631818412</v>
      </c>
    </row>
    <row r="206" spans="1:9" x14ac:dyDescent="0.3">
      <c r="A206" t="s">
        <v>10</v>
      </c>
      <c r="B206">
        <v>2</v>
      </c>
      <c r="C206">
        <v>3</v>
      </c>
      <c r="D206">
        <v>1</v>
      </c>
      <c r="E206">
        <v>0.01</v>
      </c>
      <c r="F206">
        <v>3.5091408508523898</v>
      </c>
      <c r="G206">
        <v>3.30251440617501</v>
      </c>
      <c r="H206">
        <f>F206-G206</f>
        <v>0.20662644467737978</v>
      </c>
    </row>
    <row r="207" spans="1:9" x14ac:dyDescent="0.3">
      <c r="A207" t="s">
        <v>10</v>
      </c>
      <c r="B207">
        <v>2</v>
      </c>
      <c r="C207">
        <v>3</v>
      </c>
      <c r="D207">
        <v>2</v>
      </c>
      <c r="E207">
        <v>0.01</v>
      </c>
      <c r="F207" t="s">
        <v>8</v>
      </c>
      <c r="G207" t="s">
        <v>8</v>
      </c>
      <c r="H207" t="s">
        <v>8</v>
      </c>
    </row>
    <row r="208" spans="1:9" x14ac:dyDescent="0.3">
      <c r="A208" t="s">
        <v>10</v>
      </c>
      <c r="B208">
        <v>2</v>
      </c>
      <c r="C208">
        <v>3</v>
      </c>
      <c r="D208">
        <v>3</v>
      </c>
      <c r="E208">
        <v>0.01</v>
      </c>
      <c r="F208">
        <v>4.87579439114129</v>
      </c>
      <c r="G208">
        <v>4.5937651091129199</v>
      </c>
      <c r="H208">
        <f t="shared" ref="H208:H216" si="16">F208-G208</f>
        <v>0.28202928202837008</v>
      </c>
    </row>
    <row r="209" spans="1:9" x14ac:dyDescent="0.3">
      <c r="A209" t="s">
        <v>10</v>
      </c>
      <c r="B209">
        <v>2</v>
      </c>
      <c r="C209">
        <v>3</v>
      </c>
      <c r="D209">
        <v>4</v>
      </c>
      <c r="E209">
        <v>0.01</v>
      </c>
      <c r="F209">
        <v>3.8523784577708802</v>
      </c>
      <c r="G209">
        <v>3.6619999999999999</v>
      </c>
      <c r="H209">
        <f t="shared" si="16"/>
        <v>0.19037845777088025</v>
      </c>
    </row>
    <row r="210" spans="1:9" x14ac:dyDescent="0.3">
      <c r="A210" t="s">
        <v>10</v>
      </c>
      <c r="B210">
        <v>2</v>
      </c>
      <c r="C210">
        <v>3</v>
      </c>
      <c r="D210">
        <v>5</v>
      </c>
      <c r="E210">
        <v>0.01</v>
      </c>
      <c r="F210">
        <v>3.8929981183981002</v>
      </c>
      <c r="G210">
        <v>3.5708085603518098</v>
      </c>
      <c r="H210">
        <f t="shared" si="16"/>
        <v>0.32218955804629035</v>
      </c>
    </row>
    <row r="211" spans="1:9" x14ac:dyDescent="0.3">
      <c r="A211" t="s">
        <v>10</v>
      </c>
      <c r="B211">
        <v>2</v>
      </c>
      <c r="C211">
        <v>3</v>
      </c>
      <c r="D211">
        <v>6</v>
      </c>
      <c r="E211">
        <v>0.01</v>
      </c>
      <c r="F211">
        <v>4.1171366580689899</v>
      </c>
      <c r="G211">
        <f>4.27124688358001-0.1736</f>
        <v>4.0976468835800093</v>
      </c>
      <c r="H211">
        <f t="shared" si="16"/>
        <v>1.9489774488980594E-2</v>
      </c>
    </row>
    <row r="212" spans="1:9" x14ac:dyDescent="0.3">
      <c r="A212" t="s">
        <v>10</v>
      </c>
      <c r="B212">
        <v>2</v>
      </c>
      <c r="C212">
        <v>3</v>
      </c>
      <c r="D212">
        <v>7</v>
      </c>
      <c r="E212">
        <v>0.01</v>
      </c>
      <c r="F212">
        <v>3.0734225483960298</v>
      </c>
      <c r="G212">
        <v>2.9892483350966601</v>
      </c>
      <c r="H212">
        <f t="shared" si="16"/>
        <v>8.4174213299369693E-2</v>
      </c>
    </row>
    <row r="213" spans="1:9" x14ac:dyDescent="0.3">
      <c r="A213" t="s">
        <v>10</v>
      </c>
      <c r="B213">
        <v>2</v>
      </c>
      <c r="C213">
        <v>3</v>
      </c>
      <c r="D213">
        <v>8</v>
      </c>
      <c r="E213">
        <v>0.01</v>
      </c>
      <c r="F213">
        <v>3.8234398351744798</v>
      </c>
      <c r="G213">
        <v>3.2972748908978202</v>
      </c>
      <c r="H213">
        <f t="shared" si="16"/>
        <v>0.52616494427665961</v>
      </c>
    </row>
    <row r="214" spans="1:9" x14ac:dyDescent="0.3">
      <c r="A214" t="s">
        <v>10</v>
      </c>
      <c r="B214">
        <v>2</v>
      </c>
      <c r="C214">
        <v>3</v>
      </c>
      <c r="D214">
        <v>9</v>
      </c>
      <c r="E214">
        <v>0.01</v>
      </c>
      <c r="F214">
        <v>4.7098469984744797</v>
      </c>
      <c r="G214">
        <v>4.6739998260688997</v>
      </c>
      <c r="H214">
        <f t="shared" si="16"/>
        <v>3.5847172405579997E-2</v>
      </c>
    </row>
    <row r="215" spans="1:9" x14ac:dyDescent="0.3">
      <c r="A215" t="s">
        <v>10</v>
      </c>
      <c r="B215">
        <v>2</v>
      </c>
      <c r="C215">
        <v>3</v>
      </c>
      <c r="D215">
        <v>10</v>
      </c>
      <c r="E215">
        <v>0.01</v>
      </c>
      <c r="F215">
        <v>4.6406649514242604</v>
      </c>
      <c r="G215">
        <v>4.4768246838109116</v>
      </c>
      <c r="H215">
        <f t="shared" si="16"/>
        <v>0.1638402676133488</v>
      </c>
    </row>
    <row r="216" spans="1:9" x14ac:dyDescent="0.3">
      <c r="A216" t="s">
        <v>10</v>
      </c>
      <c r="B216">
        <v>2</v>
      </c>
      <c r="C216">
        <v>3</v>
      </c>
      <c r="D216">
        <v>11</v>
      </c>
      <c r="E216">
        <v>0.01</v>
      </c>
      <c r="F216">
        <v>3.8004081253958701</v>
      </c>
      <c r="G216">
        <v>3.6710266297466627</v>
      </c>
      <c r="H216">
        <f t="shared" si="16"/>
        <v>0.12938149564920742</v>
      </c>
    </row>
    <row r="217" spans="1:9" x14ac:dyDescent="0.3">
      <c r="A217" t="s">
        <v>10</v>
      </c>
      <c r="B217">
        <v>2</v>
      </c>
      <c r="C217">
        <v>3</v>
      </c>
      <c r="F217" s="1">
        <f>AVERAGE(F206:F216)</f>
        <v>4.0295230935096766</v>
      </c>
      <c r="H217" s="1">
        <f>AVERAGE(H206:H216)</f>
        <v>0.19601216102560665</v>
      </c>
      <c r="I217">
        <f>H217/F217</f>
        <v>4.8644009843577272E-2</v>
      </c>
    </row>
    <row r="218" spans="1:9" x14ac:dyDescent="0.3">
      <c r="A218" t="s">
        <v>10</v>
      </c>
      <c r="B218">
        <v>3</v>
      </c>
      <c r="C218">
        <v>1</v>
      </c>
      <c r="D218">
        <v>1</v>
      </c>
      <c r="E218">
        <v>0</v>
      </c>
      <c r="F218">
        <v>19.774188182179</v>
      </c>
      <c r="H218">
        <f>F218-G218</f>
        <v>19.774188182179</v>
      </c>
    </row>
    <row r="219" spans="1:9" x14ac:dyDescent="0.3">
      <c r="A219" t="s">
        <v>10</v>
      </c>
      <c r="B219">
        <v>3</v>
      </c>
      <c r="C219">
        <v>1</v>
      </c>
      <c r="D219">
        <v>2</v>
      </c>
      <c r="E219">
        <v>0</v>
      </c>
      <c r="F219">
        <v>14.374321250846901</v>
      </c>
      <c r="H219">
        <f t="shared" ref="H219:H282" si="17">F219-G219</f>
        <v>14.374321250846901</v>
      </c>
    </row>
    <row r="220" spans="1:9" x14ac:dyDescent="0.3">
      <c r="A220" t="s">
        <v>10</v>
      </c>
      <c r="B220">
        <v>3</v>
      </c>
      <c r="C220">
        <v>1</v>
      </c>
      <c r="D220">
        <v>3</v>
      </c>
      <c r="E220">
        <v>0</v>
      </c>
      <c r="F220">
        <v>16.163408975399701</v>
      </c>
      <c r="H220">
        <f t="shared" si="17"/>
        <v>16.163408975399701</v>
      </c>
    </row>
    <row r="221" spans="1:9" x14ac:dyDescent="0.3">
      <c r="A221" t="s">
        <v>10</v>
      </c>
      <c r="B221">
        <v>3</v>
      </c>
      <c r="C221">
        <v>1</v>
      </c>
      <c r="D221">
        <v>4</v>
      </c>
      <c r="E221">
        <v>0</v>
      </c>
      <c r="F221">
        <v>15.2167833104388</v>
      </c>
      <c r="H221">
        <f t="shared" si="17"/>
        <v>15.2167833104388</v>
      </c>
    </row>
    <row r="222" spans="1:9" x14ac:dyDescent="0.3">
      <c r="A222" t="s">
        <v>10</v>
      </c>
      <c r="B222">
        <v>3</v>
      </c>
      <c r="C222">
        <v>1</v>
      </c>
      <c r="D222">
        <v>5</v>
      </c>
      <c r="E222">
        <v>0</v>
      </c>
      <c r="F222">
        <v>15.6960750061944</v>
      </c>
      <c r="G222">
        <f>15.2312061326647-0.3</f>
        <v>14.9312061326647</v>
      </c>
      <c r="H222">
        <f t="shared" si="17"/>
        <v>0.76486887352970001</v>
      </c>
    </row>
    <row r="223" spans="1:9" x14ac:dyDescent="0.3">
      <c r="A223" t="s">
        <v>10</v>
      </c>
      <c r="B223">
        <v>3</v>
      </c>
      <c r="C223">
        <v>1</v>
      </c>
      <c r="D223">
        <v>6</v>
      </c>
      <c r="E223">
        <v>0</v>
      </c>
      <c r="F223">
        <v>13.8946783161244</v>
      </c>
      <c r="H223">
        <f t="shared" si="17"/>
        <v>13.8946783161244</v>
      </c>
    </row>
    <row r="224" spans="1:9" x14ac:dyDescent="0.3">
      <c r="A224" t="s">
        <v>10</v>
      </c>
      <c r="B224">
        <v>3</v>
      </c>
      <c r="C224">
        <v>1</v>
      </c>
      <c r="D224">
        <v>7</v>
      </c>
      <c r="E224">
        <v>0</v>
      </c>
      <c r="F224">
        <v>14.8</v>
      </c>
      <c r="H224">
        <f t="shared" si="17"/>
        <v>14.8</v>
      </c>
    </row>
    <row r="225" spans="1:9" x14ac:dyDescent="0.3">
      <c r="A225" t="s">
        <v>10</v>
      </c>
      <c r="B225">
        <v>3</v>
      </c>
      <c r="C225">
        <v>1</v>
      </c>
      <c r="D225">
        <v>8</v>
      </c>
      <c r="E225">
        <v>0</v>
      </c>
      <c r="F225">
        <v>14.5068032033374</v>
      </c>
      <c r="G225">
        <v>6.4507613493671396</v>
      </c>
      <c r="H225">
        <f t="shared" si="17"/>
        <v>8.0560418539702603</v>
      </c>
    </row>
    <row r="226" spans="1:9" x14ac:dyDescent="0.3">
      <c r="A226" t="s">
        <v>10</v>
      </c>
      <c r="B226">
        <v>3</v>
      </c>
      <c r="C226">
        <v>1</v>
      </c>
      <c r="D226">
        <v>9</v>
      </c>
      <c r="E226">
        <v>0</v>
      </c>
      <c r="F226">
        <v>17.213465114556801</v>
      </c>
      <c r="G226">
        <v>4.0619432515456104</v>
      </c>
      <c r="H226">
        <f t="shared" si="17"/>
        <v>13.15152186301119</v>
      </c>
    </row>
    <row r="227" spans="1:9" x14ac:dyDescent="0.3">
      <c r="A227" t="s">
        <v>10</v>
      </c>
      <c r="B227">
        <v>3</v>
      </c>
      <c r="C227">
        <v>1</v>
      </c>
      <c r="D227">
        <v>10</v>
      </c>
      <c r="E227">
        <v>0</v>
      </c>
      <c r="F227">
        <v>14.557253827779901</v>
      </c>
      <c r="H227">
        <f t="shared" si="17"/>
        <v>14.557253827779901</v>
      </c>
    </row>
    <row r="228" spans="1:9" x14ac:dyDescent="0.3">
      <c r="A228" t="s">
        <v>10</v>
      </c>
      <c r="B228">
        <v>3</v>
      </c>
      <c r="C228">
        <v>1</v>
      </c>
      <c r="D228">
        <v>11</v>
      </c>
      <c r="E228">
        <v>0</v>
      </c>
      <c r="F228">
        <v>16.399999999999999</v>
      </c>
      <c r="H228">
        <f t="shared" si="17"/>
        <v>16.399999999999999</v>
      </c>
    </row>
    <row r="229" spans="1:9" x14ac:dyDescent="0.3">
      <c r="A229" t="s">
        <v>10</v>
      </c>
      <c r="B229">
        <v>3</v>
      </c>
      <c r="C229">
        <v>1</v>
      </c>
      <c r="F229" s="1">
        <f>AVERAGE(F218:F228)</f>
        <v>15.690634289714302</v>
      </c>
      <c r="H229" s="1">
        <f>AVERAGE(H218:H228)</f>
        <v>13.377551495752714</v>
      </c>
      <c r="I229">
        <f>H229/F229</f>
        <v>0.85258194466504866</v>
      </c>
    </row>
    <row r="230" spans="1:9" x14ac:dyDescent="0.3">
      <c r="A230" t="s">
        <v>10</v>
      </c>
      <c r="B230">
        <v>3</v>
      </c>
      <c r="C230">
        <v>1</v>
      </c>
      <c r="D230">
        <v>1</v>
      </c>
      <c r="E230">
        <v>9.9999999999999995E-7</v>
      </c>
      <c r="F230">
        <v>15.624129301010001</v>
      </c>
      <c r="H230">
        <f t="shared" si="17"/>
        <v>15.624129301010001</v>
      </c>
    </row>
    <row r="231" spans="1:9" x14ac:dyDescent="0.3">
      <c r="A231" t="s">
        <v>10</v>
      </c>
      <c r="B231">
        <v>3</v>
      </c>
      <c r="C231">
        <v>1</v>
      </c>
      <c r="D231">
        <v>2</v>
      </c>
      <c r="E231">
        <v>9.9999999999999995E-7</v>
      </c>
      <c r="F231">
        <v>14.9586717344606</v>
      </c>
      <c r="H231">
        <f t="shared" si="17"/>
        <v>14.9586717344606</v>
      </c>
    </row>
    <row r="232" spans="1:9" x14ac:dyDescent="0.3">
      <c r="A232" t="s">
        <v>10</v>
      </c>
      <c r="B232">
        <v>3</v>
      </c>
      <c r="C232">
        <v>1</v>
      </c>
      <c r="D232">
        <v>3</v>
      </c>
      <c r="E232">
        <v>9.9999999999999995E-7</v>
      </c>
      <c r="F232">
        <v>14.1947238917699</v>
      </c>
      <c r="H232">
        <f t="shared" si="17"/>
        <v>14.1947238917699</v>
      </c>
    </row>
    <row r="233" spans="1:9" x14ac:dyDescent="0.3">
      <c r="A233" t="s">
        <v>10</v>
      </c>
      <c r="B233">
        <v>3</v>
      </c>
      <c r="C233">
        <v>1</v>
      </c>
      <c r="D233">
        <v>4</v>
      </c>
      <c r="E233">
        <v>9.9999999999999995E-7</v>
      </c>
      <c r="F233">
        <v>12.800723125732899</v>
      </c>
      <c r="H233">
        <f t="shared" si="17"/>
        <v>12.800723125732899</v>
      </c>
    </row>
    <row r="234" spans="1:9" x14ac:dyDescent="0.3">
      <c r="A234" t="s">
        <v>10</v>
      </c>
      <c r="B234">
        <v>3</v>
      </c>
      <c r="C234">
        <v>1</v>
      </c>
      <c r="D234">
        <v>5</v>
      </c>
      <c r="E234">
        <v>9.9999999999999995E-7</v>
      </c>
      <c r="F234">
        <v>15.6136035296923</v>
      </c>
      <c r="H234">
        <f t="shared" si="17"/>
        <v>15.6136035296923</v>
      </c>
    </row>
    <row r="235" spans="1:9" x14ac:dyDescent="0.3">
      <c r="A235" t="s">
        <v>10</v>
      </c>
      <c r="B235">
        <v>3</v>
      </c>
      <c r="C235">
        <v>1</v>
      </c>
      <c r="D235">
        <v>6</v>
      </c>
      <c r="E235">
        <v>9.9999999999999995E-7</v>
      </c>
      <c r="F235">
        <v>14.3284713570236</v>
      </c>
      <c r="H235">
        <f t="shared" si="17"/>
        <v>14.3284713570236</v>
      </c>
    </row>
    <row r="236" spans="1:9" x14ac:dyDescent="0.3">
      <c r="A236" t="s">
        <v>10</v>
      </c>
      <c r="B236">
        <v>3</v>
      </c>
      <c r="C236">
        <v>1</v>
      </c>
      <c r="D236">
        <v>7</v>
      </c>
      <c r="E236">
        <v>9.9999999999999995E-7</v>
      </c>
      <c r="F236">
        <v>14.545562160540699</v>
      </c>
      <c r="H236">
        <f t="shared" si="17"/>
        <v>14.545562160540699</v>
      </c>
    </row>
    <row r="237" spans="1:9" x14ac:dyDescent="0.3">
      <c r="A237" t="s">
        <v>10</v>
      </c>
      <c r="B237">
        <v>3</v>
      </c>
      <c r="C237">
        <v>1</v>
      </c>
      <c r="D237">
        <v>8</v>
      </c>
      <c r="E237">
        <v>9.9999999999999995E-7</v>
      </c>
      <c r="F237">
        <v>18.681851497144301</v>
      </c>
      <c r="H237">
        <f t="shared" si="17"/>
        <v>18.681851497144301</v>
      </c>
    </row>
    <row r="238" spans="1:9" x14ac:dyDescent="0.3">
      <c r="A238" t="s">
        <v>10</v>
      </c>
      <c r="B238">
        <v>3</v>
      </c>
      <c r="C238">
        <v>1</v>
      </c>
      <c r="D238">
        <v>9</v>
      </c>
      <c r="E238">
        <v>9.9999999999999995E-7</v>
      </c>
      <c r="F238">
        <v>13.8507624796909</v>
      </c>
      <c r="G238">
        <v>4.0981949291142703</v>
      </c>
      <c r="H238">
        <f t="shared" si="17"/>
        <v>9.7525675505766287</v>
      </c>
    </row>
    <row r="239" spans="1:9" x14ac:dyDescent="0.3">
      <c r="A239" t="s">
        <v>10</v>
      </c>
      <c r="B239">
        <v>3</v>
      </c>
      <c r="C239">
        <v>1</v>
      </c>
      <c r="D239">
        <v>10</v>
      </c>
      <c r="E239">
        <v>9.9999999999999995E-7</v>
      </c>
      <c r="F239">
        <v>19.162049801460601</v>
      </c>
      <c r="G239">
        <v>9.0514173283985997</v>
      </c>
      <c r="H239">
        <f t="shared" si="17"/>
        <v>10.110632473062001</v>
      </c>
    </row>
    <row r="240" spans="1:9" x14ac:dyDescent="0.3">
      <c r="A240" t="s">
        <v>10</v>
      </c>
      <c r="B240">
        <v>3</v>
      </c>
      <c r="C240">
        <v>1</v>
      </c>
      <c r="D240">
        <v>11</v>
      </c>
      <c r="E240">
        <v>9.9999999999999995E-7</v>
      </c>
      <c r="F240">
        <v>19.146631492626302</v>
      </c>
      <c r="H240">
        <f t="shared" si="17"/>
        <v>19.146631492626302</v>
      </c>
    </row>
    <row r="241" spans="1:9" x14ac:dyDescent="0.3">
      <c r="A241" t="s">
        <v>10</v>
      </c>
      <c r="B241">
        <v>3</v>
      </c>
      <c r="C241">
        <v>1</v>
      </c>
      <c r="F241" s="1">
        <f>AVERAGE(F230:F240)</f>
        <v>15.718834579195647</v>
      </c>
      <c r="H241" s="1">
        <f>AVERAGE(H230:H240)</f>
        <v>14.523415283058114</v>
      </c>
      <c r="I241">
        <f>H241/F241</f>
        <v>0.92394987744704005</v>
      </c>
    </row>
    <row r="242" spans="1:9" x14ac:dyDescent="0.3">
      <c r="A242" t="s">
        <v>10</v>
      </c>
      <c r="B242">
        <v>3</v>
      </c>
      <c r="C242">
        <v>1</v>
      </c>
      <c r="D242">
        <v>1</v>
      </c>
      <c r="E242">
        <v>1E-4</v>
      </c>
      <c r="F242">
        <v>15.6914799544525</v>
      </c>
      <c r="H242">
        <f t="shared" si="17"/>
        <v>15.6914799544525</v>
      </c>
    </row>
    <row r="243" spans="1:9" x14ac:dyDescent="0.3">
      <c r="A243" t="s">
        <v>10</v>
      </c>
      <c r="B243">
        <v>3</v>
      </c>
      <c r="C243">
        <v>1</v>
      </c>
      <c r="D243">
        <v>2</v>
      </c>
      <c r="E243">
        <v>1E-4</v>
      </c>
      <c r="F243">
        <v>17.968637935390898</v>
      </c>
      <c r="H243">
        <f t="shared" si="17"/>
        <v>17.968637935390898</v>
      </c>
    </row>
    <row r="244" spans="1:9" x14ac:dyDescent="0.3">
      <c r="A244" t="s">
        <v>10</v>
      </c>
      <c r="B244">
        <v>3</v>
      </c>
      <c r="C244">
        <v>1</v>
      </c>
      <c r="D244">
        <v>3</v>
      </c>
      <c r="E244">
        <v>1E-4</v>
      </c>
      <c r="F244">
        <v>18.104964748713599</v>
      </c>
      <c r="G244">
        <f>9.1328318328401-0.3</f>
        <v>8.8328318328400997</v>
      </c>
      <c r="H244">
        <f t="shared" si="17"/>
        <v>9.2721329158734989</v>
      </c>
    </row>
    <row r="245" spans="1:9" x14ac:dyDescent="0.3">
      <c r="A245" t="s">
        <v>10</v>
      </c>
      <c r="B245">
        <v>3</v>
      </c>
      <c r="C245">
        <v>1</v>
      </c>
      <c r="D245">
        <v>4</v>
      </c>
      <c r="E245">
        <v>1E-4</v>
      </c>
      <c r="F245">
        <v>15.1</v>
      </c>
      <c r="G245">
        <f>8.69576556387572-0.3</f>
        <v>8.3957655638757185</v>
      </c>
      <c r="H245">
        <f>F245-G245</f>
        <v>6.7042344361242812</v>
      </c>
    </row>
    <row r="246" spans="1:9" x14ac:dyDescent="0.3">
      <c r="A246" t="s">
        <v>10</v>
      </c>
      <c r="B246">
        <v>3</v>
      </c>
      <c r="C246">
        <v>1</v>
      </c>
      <c r="D246">
        <v>5</v>
      </c>
      <c r="E246">
        <v>1E-4</v>
      </c>
      <c r="F246">
        <v>14.9956474733584</v>
      </c>
      <c r="G246">
        <f>12.6181911058651-0.3</f>
        <v>12.318191105865099</v>
      </c>
      <c r="H246">
        <f t="shared" si="17"/>
        <v>2.677456367493301</v>
      </c>
    </row>
    <row r="247" spans="1:9" x14ac:dyDescent="0.3">
      <c r="A247" t="s">
        <v>10</v>
      </c>
      <c r="B247">
        <v>3</v>
      </c>
      <c r="C247">
        <v>1</v>
      </c>
      <c r="D247">
        <v>6</v>
      </c>
      <c r="E247">
        <v>1E-4</v>
      </c>
      <c r="F247">
        <v>16.339341464893501</v>
      </c>
      <c r="G247">
        <f>10.1169476715577-0.3</f>
        <v>9.8169476715576991</v>
      </c>
      <c r="H247">
        <f t="shared" si="17"/>
        <v>6.5223937933358016</v>
      </c>
    </row>
    <row r="248" spans="1:9" x14ac:dyDescent="0.3">
      <c r="A248" t="s">
        <v>10</v>
      </c>
      <c r="B248">
        <v>3</v>
      </c>
      <c r="C248">
        <v>1</v>
      </c>
      <c r="D248">
        <v>7</v>
      </c>
      <c r="E248">
        <v>1E-4</v>
      </c>
      <c r="F248">
        <v>17.013436319334701</v>
      </c>
      <c r="G248">
        <v>9.3755193226191516</v>
      </c>
      <c r="H248">
        <f t="shared" si="17"/>
        <v>7.6379169967155498</v>
      </c>
    </row>
    <row r="249" spans="1:9" x14ac:dyDescent="0.3">
      <c r="A249" t="s">
        <v>10</v>
      </c>
      <c r="B249">
        <v>3</v>
      </c>
      <c r="C249">
        <v>1</v>
      </c>
      <c r="D249">
        <v>8</v>
      </c>
      <c r="E249">
        <v>1E-4</v>
      </c>
      <c r="F249">
        <v>18.572309341174901</v>
      </c>
      <c r="G249">
        <v>18.57230934</v>
      </c>
      <c r="H249">
        <f t="shared" si="17"/>
        <v>1.1749001771477197E-9</v>
      </c>
    </row>
    <row r="250" spans="1:9" x14ac:dyDescent="0.3">
      <c r="A250" t="s">
        <v>10</v>
      </c>
      <c r="B250">
        <v>3</v>
      </c>
      <c r="C250">
        <v>1</v>
      </c>
      <c r="D250">
        <v>9</v>
      </c>
      <c r="E250">
        <v>1E-4</v>
      </c>
      <c r="F250">
        <v>18.324999999999999</v>
      </c>
      <c r="G250">
        <v>8.9092671083519299</v>
      </c>
      <c r="H250">
        <f t="shared" si="17"/>
        <v>9.4157328916480694</v>
      </c>
    </row>
    <row r="251" spans="1:9" x14ac:dyDescent="0.3">
      <c r="A251" t="s">
        <v>10</v>
      </c>
      <c r="B251">
        <v>3</v>
      </c>
      <c r="C251">
        <v>1</v>
      </c>
      <c r="D251">
        <v>10</v>
      </c>
      <c r="E251">
        <v>1E-4</v>
      </c>
      <c r="F251">
        <v>16.853000000000002</v>
      </c>
      <c r="G251">
        <v>13.112</v>
      </c>
      <c r="H251">
        <f>F251-G251</f>
        <v>3.7410000000000014</v>
      </c>
    </row>
    <row r="252" spans="1:9" x14ac:dyDescent="0.3">
      <c r="A252" t="s">
        <v>10</v>
      </c>
      <c r="B252">
        <v>3</v>
      </c>
      <c r="C252">
        <v>1</v>
      </c>
      <c r="D252">
        <v>11</v>
      </c>
      <c r="E252">
        <v>1E-4</v>
      </c>
      <c r="F252">
        <v>15.523</v>
      </c>
      <c r="G252">
        <v>13.708</v>
      </c>
      <c r="H252">
        <f>F252-G252</f>
        <v>1.8149999999999995</v>
      </c>
    </row>
    <row r="253" spans="1:9" x14ac:dyDescent="0.3">
      <c r="A253" t="s">
        <v>10</v>
      </c>
      <c r="B253">
        <v>3</v>
      </c>
      <c r="C253">
        <v>1</v>
      </c>
      <c r="F253" s="1">
        <f>AVERAGE(F242:F252)</f>
        <v>16.771528839756225</v>
      </c>
      <c r="H253" s="1">
        <f>AVERAGE(H242:H252)</f>
        <v>7.4041804811098899</v>
      </c>
      <c r="I253">
        <f>H253/F253</f>
        <v>0.44147319852907996</v>
      </c>
    </row>
    <row r="254" spans="1:9" x14ac:dyDescent="0.3">
      <c r="A254" t="s">
        <v>10</v>
      </c>
      <c r="B254">
        <v>3</v>
      </c>
      <c r="C254">
        <v>1</v>
      </c>
      <c r="D254">
        <v>1</v>
      </c>
      <c r="E254">
        <v>1E-3</v>
      </c>
      <c r="F254">
        <v>19.503863328093001</v>
      </c>
      <c r="G254">
        <f>14.7171241617184-0.3</f>
        <v>14.4171241617184</v>
      </c>
      <c r="H254">
        <f t="shared" si="17"/>
        <v>5.0867391663746009</v>
      </c>
    </row>
    <row r="255" spans="1:9" x14ac:dyDescent="0.3">
      <c r="A255" t="s">
        <v>10</v>
      </c>
      <c r="B255">
        <v>3</v>
      </c>
      <c r="C255">
        <v>1</v>
      </c>
      <c r="D255">
        <v>2</v>
      </c>
      <c r="E255">
        <v>1E-3</v>
      </c>
      <c r="F255">
        <v>13.744861103201499</v>
      </c>
      <c r="G255">
        <f>10.2808664725406-0.3</f>
        <v>9.9808664725405993</v>
      </c>
      <c r="H255">
        <f t="shared" si="17"/>
        <v>3.7639946306608998</v>
      </c>
    </row>
    <row r="256" spans="1:9" x14ac:dyDescent="0.3">
      <c r="A256" t="s">
        <v>10</v>
      </c>
      <c r="B256">
        <v>3</v>
      </c>
      <c r="C256">
        <v>1</v>
      </c>
      <c r="D256">
        <v>3</v>
      </c>
      <c r="E256">
        <v>1E-3</v>
      </c>
      <c r="F256">
        <v>15.4440321025766</v>
      </c>
      <c r="G256">
        <f>14.0242355738654-0.3</f>
        <v>13.7242355738654</v>
      </c>
      <c r="H256">
        <f t="shared" si="17"/>
        <v>1.7197965287111998</v>
      </c>
    </row>
    <row r="257" spans="1:9" x14ac:dyDescent="0.3">
      <c r="A257" t="s">
        <v>10</v>
      </c>
      <c r="B257">
        <v>3</v>
      </c>
      <c r="C257">
        <v>1</v>
      </c>
      <c r="D257">
        <v>4</v>
      </c>
      <c r="E257">
        <v>1E-3</v>
      </c>
      <c r="F257">
        <v>17.519340425519701</v>
      </c>
      <c r="G257">
        <f>14.2802363164608-0.3</f>
        <v>13.980236316460799</v>
      </c>
      <c r="H257">
        <f t="shared" si="17"/>
        <v>3.5391041090589024</v>
      </c>
    </row>
    <row r="258" spans="1:9" x14ac:dyDescent="0.3">
      <c r="A258" t="s">
        <v>10</v>
      </c>
      <c r="B258">
        <v>3</v>
      </c>
      <c r="C258">
        <v>1</v>
      </c>
      <c r="D258">
        <v>5</v>
      </c>
      <c r="E258">
        <v>1E-3</v>
      </c>
      <c r="F258">
        <v>15.0532685410362</v>
      </c>
      <c r="G258">
        <f>14.3662148308463-0.3</f>
        <v>14.066214830846299</v>
      </c>
      <c r="H258">
        <f t="shared" si="17"/>
        <v>0.98705371018990107</v>
      </c>
    </row>
    <row r="259" spans="1:9" x14ac:dyDescent="0.3">
      <c r="A259" t="s">
        <v>10</v>
      </c>
      <c r="B259">
        <v>3</v>
      </c>
      <c r="C259">
        <v>1</v>
      </c>
      <c r="D259">
        <v>6</v>
      </c>
      <c r="E259">
        <v>1E-3</v>
      </c>
      <c r="F259">
        <v>15.5367656967806</v>
      </c>
      <c r="G259">
        <f>14.6616212996567-0.3</f>
        <v>14.361621299656699</v>
      </c>
      <c r="H259">
        <f t="shared" si="17"/>
        <v>1.1751443971239013</v>
      </c>
    </row>
    <row r="260" spans="1:9" x14ac:dyDescent="0.3">
      <c r="A260" t="s">
        <v>10</v>
      </c>
      <c r="B260">
        <v>3</v>
      </c>
      <c r="C260">
        <v>1</v>
      </c>
      <c r="D260">
        <v>7</v>
      </c>
      <c r="E260">
        <v>1E-3</v>
      </c>
      <c r="F260">
        <v>16.880795741058201</v>
      </c>
      <c r="G260">
        <v>12.76478840019133</v>
      </c>
      <c r="H260">
        <f>F260-G260</f>
        <v>4.1160073408668705</v>
      </c>
    </row>
    <row r="261" spans="1:9" x14ac:dyDescent="0.3">
      <c r="A261" t="s">
        <v>10</v>
      </c>
      <c r="B261">
        <v>3</v>
      </c>
      <c r="C261">
        <v>1</v>
      </c>
      <c r="D261">
        <v>8</v>
      </c>
      <c r="E261">
        <v>1E-3</v>
      </c>
      <c r="F261">
        <v>16.769909461091899</v>
      </c>
      <c r="G261">
        <v>15.525816483403313</v>
      </c>
      <c r="H261">
        <f t="shared" si="17"/>
        <v>1.2440929776885863</v>
      </c>
    </row>
    <row r="262" spans="1:9" x14ac:dyDescent="0.3">
      <c r="A262" t="s">
        <v>10</v>
      </c>
      <c r="B262">
        <v>3</v>
      </c>
      <c r="C262">
        <v>1</v>
      </c>
      <c r="D262">
        <v>9</v>
      </c>
      <c r="E262">
        <v>1E-3</v>
      </c>
      <c r="F262">
        <v>15.269033759527399</v>
      </c>
      <c r="G262">
        <v>13.646479688844201</v>
      </c>
      <c r="H262">
        <f t="shared" si="17"/>
        <v>1.6225540706831989</v>
      </c>
    </row>
    <row r="263" spans="1:9" x14ac:dyDescent="0.3">
      <c r="A263" t="s">
        <v>10</v>
      </c>
      <c r="B263">
        <v>3</v>
      </c>
      <c r="C263">
        <v>1</v>
      </c>
      <c r="D263">
        <v>10</v>
      </c>
      <c r="E263">
        <v>1E-3</v>
      </c>
      <c r="F263">
        <v>16.452177602662498</v>
      </c>
      <c r="H263">
        <f t="shared" si="17"/>
        <v>16.452177602662498</v>
      </c>
    </row>
    <row r="264" spans="1:9" x14ac:dyDescent="0.3">
      <c r="A264" t="s">
        <v>10</v>
      </c>
      <c r="B264">
        <v>3</v>
      </c>
      <c r="C264">
        <v>1</v>
      </c>
      <c r="D264">
        <v>11</v>
      </c>
      <c r="E264">
        <v>1E-3</v>
      </c>
      <c r="F264">
        <v>15.894182074842901</v>
      </c>
      <c r="G264">
        <v>13.86</v>
      </c>
      <c r="H264">
        <f t="shared" si="17"/>
        <v>2.0341820748429011</v>
      </c>
    </row>
    <row r="265" spans="1:9" x14ac:dyDescent="0.3">
      <c r="A265" t="s">
        <v>10</v>
      </c>
      <c r="B265">
        <v>3</v>
      </c>
      <c r="C265">
        <v>1</v>
      </c>
      <c r="F265" s="1">
        <f>AVERAGE(F254:F264)</f>
        <v>16.188020894217313</v>
      </c>
      <c r="H265" s="1">
        <f>AVERAGE(H254:H264)</f>
        <v>3.7946224189875877</v>
      </c>
      <c r="I265">
        <f>H265/F265</f>
        <v>0.23440928596423441</v>
      </c>
    </row>
    <row r="266" spans="1:9" x14ac:dyDescent="0.3">
      <c r="A266" t="s">
        <v>10</v>
      </c>
      <c r="B266">
        <v>3</v>
      </c>
      <c r="C266">
        <v>1</v>
      </c>
      <c r="D266">
        <v>1</v>
      </c>
      <c r="E266">
        <v>0.01</v>
      </c>
      <c r="F266">
        <v>13.8191428454464</v>
      </c>
      <c r="G266">
        <v>13.8191428454464</v>
      </c>
      <c r="H266">
        <f t="shared" si="17"/>
        <v>0</v>
      </c>
    </row>
    <row r="267" spans="1:9" x14ac:dyDescent="0.3">
      <c r="A267" t="s">
        <v>10</v>
      </c>
      <c r="B267">
        <v>3</v>
      </c>
      <c r="C267">
        <v>1</v>
      </c>
      <c r="D267">
        <v>2</v>
      </c>
      <c r="E267">
        <v>0.01</v>
      </c>
      <c r="F267">
        <v>15.4321812908842</v>
      </c>
      <c r="G267">
        <f>15.1144815807458-0.3</f>
        <v>14.814481580745799</v>
      </c>
      <c r="H267">
        <f t="shared" si="17"/>
        <v>0.61769971013840141</v>
      </c>
    </row>
    <row r="268" spans="1:9" x14ac:dyDescent="0.3">
      <c r="A268" t="s">
        <v>10</v>
      </c>
      <c r="B268">
        <v>3</v>
      </c>
      <c r="C268">
        <v>1</v>
      </c>
      <c r="D268">
        <v>3</v>
      </c>
      <c r="E268">
        <v>0.01</v>
      </c>
      <c r="F268">
        <v>18.354140717648399</v>
      </c>
      <c r="G268">
        <v>17.858500000000003</v>
      </c>
      <c r="H268">
        <f t="shared" si="17"/>
        <v>0.49564071764839568</v>
      </c>
    </row>
    <row r="269" spans="1:9" x14ac:dyDescent="0.3">
      <c r="A269" t="s">
        <v>10</v>
      </c>
      <c r="B269">
        <v>3</v>
      </c>
      <c r="C269">
        <v>1</v>
      </c>
      <c r="D269">
        <v>4</v>
      </c>
      <c r="E269">
        <v>0.01</v>
      </c>
      <c r="F269">
        <v>15.9263128363063</v>
      </c>
      <c r="G269">
        <v>13.946442117262659</v>
      </c>
      <c r="H269">
        <f t="shared" si="17"/>
        <v>1.9798707190436406</v>
      </c>
    </row>
    <row r="270" spans="1:9" x14ac:dyDescent="0.3">
      <c r="A270" t="s">
        <v>10</v>
      </c>
      <c r="B270">
        <v>3</v>
      </c>
      <c r="C270">
        <v>1</v>
      </c>
      <c r="D270">
        <v>5</v>
      </c>
      <c r="E270">
        <v>0.01</v>
      </c>
      <c r="F270">
        <v>13.246443254839599</v>
      </c>
      <c r="G270">
        <v>12.884453492287108</v>
      </c>
      <c r="H270">
        <f t="shared" si="17"/>
        <v>0.36198976255249171</v>
      </c>
    </row>
    <row r="271" spans="1:9" x14ac:dyDescent="0.3">
      <c r="A271" t="s">
        <v>10</v>
      </c>
      <c r="B271">
        <v>3</v>
      </c>
      <c r="C271">
        <v>1</v>
      </c>
      <c r="D271">
        <v>6</v>
      </c>
      <c r="E271">
        <v>0.01</v>
      </c>
      <c r="F271">
        <v>15.815581872135301</v>
      </c>
      <c r="G271">
        <v>15.6675554012722</v>
      </c>
      <c r="H271">
        <f t="shared" si="17"/>
        <v>0.14802647086310117</v>
      </c>
    </row>
    <row r="272" spans="1:9" x14ac:dyDescent="0.3">
      <c r="A272" t="s">
        <v>10</v>
      </c>
      <c r="B272">
        <v>3</v>
      </c>
      <c r="C272">
        <v>1</v>
      </c>
      <c r="D272">
        <v>7</v>
      </c>
      <c r="E272">
        <v>0.01</v>
      </c>
      <c r="F272">
        <v>19.477954272724201</v>
      </c>
      <c r="G272">
        <v>15.727284036182043</v>
      </c>
      <c r="H272">
        <f t="shared" si="17"/>
        <v>3.7506702365421578</v>
      </c>
    </row>
    <row r="273" spans="1:9" x14ac:dyDescent="0.3">
      <c r="A273" t="s">
        <v>10</v>
      </c>
      <c r="B273">
        <v>3</v>
      </c>
      <c r="C273">
        <v>1</v>
      </c>
      <c r="D273">
        <v>8</v>
      </c>
      <c r="E273">
        <v>0.01</v>
      </c>
      <c r="F273">
        <v>19.817920627137401</v>
      </c>
      <c r="G273">
        <v>17.340908817103099</v>
      </c>
      <c r="H273">
        <f>F273-G273</f>
        <v>2.4770118100343019</v>
      </c>
    </row>
    <row r="274" spans="1:9" x14ac:dyDescent="0.3">
      <c r="A274" t="s">
        <v>10</v>
      </c>
      <c r="B274">
        <v>3</v>
      </c>
      <c r="C274">
        <v>1</v>
      </c>
      <c r="D274">
        <v>9</v>
      </c>
      <c r="E274">
        <v>0.01</v>
      </c>
      <c r="F274">
        <v>14.4188881545476</v>
      </c>
      <c r="G274">
        <v>12.169661199143082</v>
      </c>
      <c r="H274">
        <f t="shared" si="17"/>
        <v>2.2492269554045183</v>
      </c>
    </row>
    <row r="275" spans="1:9" x14ac:dyDescent="0.3">
      <c r="A275" t="s">
        <v>10</v>
      </c>
      <c r="B275">
        <v>3</v>
      </c>
      <c r="C275">
        <v>1</v>
      </c>
      <c r="D275">
        <v>10</v>
      </c>
      <c r="E275">
        <v>0.01</v>
      </c>
      <c r="F275">
        <v>15.2272293797273</v>
      </c>
      <c r="G275">
        <v>13.560346993309471</v>
      </c>
      <c r="H275">
        <f t="shared" si="17"/>
        <v>1.6668823864178286</v>
      </c>
    </row>
    <row r="276" spans="1:9" x14ac:dyDescent="0.3">
      <c r="A276" t="s">
        <v>10</v>
      </c>
      <c r="B276">
        <v>3</v>
      </c>
      <c r="C276">
        <v>1</v>
      </c>
      <c r="D276">
        <v>11</v>
      </c>
      <c r="E276">
        <v>0.01</v>
      </c>
      <c r="F276">
        <v>15.7776869777695</v>
      </c>
      <c r="G276">
        <v>15.35</v>
      </c>
      <c r="H276">
        <f t="shared" si="17"/>
        <v>0.42768697776950049</v>
      </c>
    </row>
    <row r="277" spans="1:9" x14ac:dyDescent="0.3">
      <c r="A277" t="s">
        <v>10</v>
      </c>
      <c r="B277">
        <v>3</v>
      </c>
      <c r="C277">
        <v>1</v>
      </c>
      <c r="F277" s="1">
        <f>AVERAGE(F266:F276)</f>
        <v>16.119407475378747</v>
      </c>
      <c r="H277" s="1">
        <f>AVERAGE(H266:H276)</f>
        <v>1.2886096133103944</v>
      </c>
      <c r="I277">
        <f>H277/F277</f>
        <v>7.9941500038301916E-2</v>
      </c>
    </row>
    <row r="278" spans="1:9" x14ac:dyDescent="0.3">
      <c r="A278" t="s">
        <v>10</v>
      </c>
      <c r="B278">
        <v>3</v>
      </c>
      <c r="C278">
        <v>1</v>
      </c>
      <c r="D278">
        <v>1</v>
      </c>
      <c r="E278">
        <v>0.1</v>
      </c>
      <c r="F278">
        <v>20.346056718701099</v>
      </c>
      <c r="G278">
        <v>19.34</v>
      </c>
      <c r="H278">
        <f t="shared" si="17"/>
        <v>1.0060567187010996</v>
      </c>
    </row>
    <row r="279" spans="1:9" x14ac:dyDescent="0.3">
      <c r="A279" t="s">
        <v>10</v>
      </c>
      <c r="B279">
        <v>3</v>
      </c>
      <c r="C279">
        <v>1</v>
      </c>
      <c r="D279">
        <v>2</v>
      </c>
      <c r="E279">
        <v>0.1</v>
      </c>
      <c r="F279">
        <v>15.618985552894401</v>
      </c>
      <c r="G279">
        <v>14.32225699673419</v>
      </c>
      <c r="H279">
        <f t="shared" si="17"/>
        <v>1.2967285561602111</v>
      </c>
    </row>
    <row r="280" spans="1:9" x14ac:dyDescent="0.3">
      <c r="A280" t="s">
        <v>10</v>
      </c>
      <c r="B280">
        <v>3</v>
      </c>
      <c r="C280">
        <v>1</v>
      </c>
      <c r="D280">
        <v>3</v>
      </c>
      <c r="E280">
        <v>0.1</v>
      </c>
      <c r="F280">
        <v>16.169278602735801</v>
      </c>
      <c r="G280">
        <v>15.610814030451508</v>
      </c>
      <c r="H280">
        <f t="shared" si="17"/>
        <v>0.55846457228429358</v>
      </c>
    </row>
    <row r="281" spans="1:9" x14ac:dyDescent="0.3">
      <c r="A281" t="s">
        <v>10</v>
      </c>
      <c r="B281">
        <v>3</v>
      </c>
      <c r="C281">
        <v>1</v>
      </c>
      <c r="D281">
        <v>4</v>
      </c>
      <c r="E281">
        <v>0.1</v>
      </c>
      <c r="F281">
        <v>19.5633081876272</v>
      </c>
      <c r="G281">
        <v>19.036118520303166</v>
      </c>
      <c r="H281">
        <f t="shared" si="17"/>
        <v>0.52718966732403416</v>
      </c>
    </row>
    <row r="282" spans="1:9" x14ac:dyDescent="0.3">
      <c r="A282" t="s">
        <v>10</v>
      </c>
      <c r="B282">
        <v>3</v>
      </c>
      <c r="C282">
        <v>1</v>
      </c>
      <c r="D282">
        <v>5</v>
      </c>
      <c r="E282">
        <v>0.1</v>
      </c>
      <c r="F282">
        <v>20.274668081084901</v>
      </c>
      <c r="G282">
        <v>19.07</v>
      </c>
      <c r="H282">
        <f t="shared" si="17"/>
        <v>1.2046680810849004</v>
      </c>
    </row>
    <row r="283" spans="1:9" x14ac:dyDescent="0.3">
      <c r="A283" t="s">
        <v>10</v>
      </c>
      <c r="B283">
        <v>3</v>
      </c>
      <c r="C283">
        <v>1</v>
      </c>
      <c r="D283">
        <v>6</v>
      </c>
      <c r="E283">
        <v>0.1</v>
      </c>
      <c r="F283">
        <v>15.712440245082499</v>
      </c>
      <c r="G283">
        <v>14.361682346211921</v>
      </c>
      <c r="H283">
        <f t="shared" ref="H283:H288" si="18">F283-G283</f>
        <v>1.3507578988705777</v>
      </c>
    </row>
    <row r="284" spans="1:9" x14ac:dyDescent="0.3">
      <c r="A284" t="s">
        <v>10</v>
      </c>
      <c r="B284">
        <v>3</v>
      </c>
      <c r="C284">
        <v>1</v>
      </c>
      <c r="D284">
        <v>7</v>
      </c>
      <c r="E284">
        <v>0.1</v>
      </c>
      <c r="F284">
        <v>16.717300291809199</v>
      </c>
      <c r="G284">
        <v>16.717300000000002</v>
      </c>
      <c r="H284">
        <f t="shared" si="18"/>
        <v>2.9180919725035892E-7</v>
      </c>
    </row>
    <row r="285" spans="1:9" x14ac:dyDescent="0.3">
      <c r="A285" t="s">
        <v>10</v>
      </c>
      <c r="B285">
        <v>3</v>
      </c>
      <c r="C285">
        <v>1</v>
      </c>
      <c r="D285">
        <v>8</v>
      </c>
      <c r="E285">
        <v>0.1</v>
      </c>
      <c r="F285">
        <v>17.446140460957899</v>
      </c>
      <c r="G285">
        <v>14.923579065214076</v>
      </c>
      <c r="H285">
        <f t="shared" si="18"/>
        <v>2.5225613957438231</v>
      </c>
    </row>
    <row r="286" spans="1:9" x14ac:dyDescent="0.3">
      <c r="A286" t="s">
        <v>10</v>
      </c>
      <c r="B286">
        <v>3</v>
      </c>
      <c r="C286">
        <v>1</v>
      </c>
      <c r="D286">
        <v>9</v>
      </c>
      <c r="E286">
        <v>0.1</v>
      </c>
      <c r="F286">
        <v>16.769876070383798</v>
      </c>
      <c r="G286">
        <v>16.449330583045526</v>
      </c>
      <c r="H286">
        <f t="shared" si="18"/>
        <v>0.32054548733827204</v>
      </c>
    </row>
    <row r="287" spans="1:9" x14ac:dyDescent="0.3">
      <c r="A287" t="s">
        <v>10</v>
      </c>
      <c r="B287">
        <v>3</v>
      </c>
      <c r="C287">
        <v>1</v>
      </c>
      <c r="D287">
        <v>10</v>
      </c>
      <c r="E287">
        <v>0.1</v>
      </c>
      <c r="F287">
        <v>19.286279105258298</v>
      </c>
      <c r="G287">
        <v>16.785372236235485</v>
      </c>
      <c r="H287">
        <f t="shared" si="18"/>
        <v>2.5009068690228133</v>
      </c>
    </row>
    <row r="288" spans="1:9" x14ac:dyDescent="0.3">
      <c r="A288" t="s">
        <v>10</v>
      </c>
      <c r="B288">
        <v>3</v>
      </c>
      <c r="C288">
        <v>1</v>
      </c>
      <c r="D288">
        <v>11</v>
      </c>
      <c r="E288">
        <v>0.1</v>
      </c>
      <c r="F288">
        <v>18.351635158979999</v>
      </c>
      <c r="G288">
        <v>18.183410617907199</v>
      </c>
      <c r="H288">
        <f t="shared" si="18"/>
        <v>0.16822454107279938</v>
      </c>
    </row>
    <row r="289" spans="1:9" x14ac:dyDescent="0.3">
      <c r="A289" t="s">
        <v>10</v>
      </c>
      <c r="B289">
        <v>3</v>
      </c>
      <c r="C289">
        <v>1</v>
      </c>
      <c r="F289" s="1">
        <f>AVERAGE(F278:F288)</f>
        <v>17.841451679592282</v>
      </c>
      <c r="H289" s="1">
        <f>AVERAGE(H278:H288)</f>
        <v>1.0414640072192747</v>
      </c>
      <c r="I289">
        <f>H289/F289</f>
        <v>5.8373277349989407E-2</v>
      </c>
    </row>
    <row r="290" spans="1:9" x14ac:dyDescent="0.3">
      <c r="A290" t="s">
        <v>10</v>
      </c>
      <c r="B290">
        <v>3</v>
      </c>
      <c r="C290">
        <v>2</v>
      </c>
      <c r="D290">
        <v>1</v>
      </c>
      <c r="E290">
        <v>0</v>
      </c>
      <c r="F290">
        <v>13.990719784272301</v>
      </c>
      <c r="H290">
        <f>F290-G290</f>
        <v>13.990719784272301</v>
      </c>
    </row>
    <row r="291" spans="1:9" x14ac:dyDescent="0.3">
      <c r="A291" t="s">
        <v>10</v>
      </c>
      <c r="B291">
        <v>3</v>
      </c>
      <c r="C291">
        <v>2</v>
      </c>
      <c r="D291">
        <v>2</v>
      </c>
      <c r="E291">
        <v>0</v>
      </c>
      <c r="F291">
        <v>14.315217974974701</v>
      </c>
      <c r="H291">
        <f t="shared" ref="H291:H300" si="19">F291-G291</f>
        <v>14.315217974974701</v>
      </c>
    </row>
    <row r="292" spans="1:9" x14ac:dyDescent="0.3">
      <c r="A292" t="s">
        <v>10</v>
      </c>
      <c r="B292">
        <v>3</v>
      </c>
      <c r="C292">
        <v>2</v>
      </c>
      <c r="D292">
        <v>3</v>
      </c>
      <c r="E292">
        <v>0</v>
      </c>
      <c r="F292">
        <v>15.1055768046505</v>
      </c>
      <c r="G292">
        <v>2.4392931549486598</v>
      </c>
      <c r="H292">
        <f t="shared" si="19"/>
        <v>12.666283649701841</v>
      </c>
    </row>
    <row r="293" spans="1:9" x14ac:dyDescent="0.3">
      <c r="A293" t="s">
        <v>10</v>
      </c>
      <c r="B293">
        <v>3</v>
      </c>
      <c r="C293">
        <v>2</v>
      </c>
      <c r="D293">
        <v>4</v>
      </c>
      <c r="E293">
        <v>0</v>
      </c>
      <c r="F293">
        <v>15.1476447957712</v>
      </c>
      <c r="G293">
        <v>8.4779334381862608</v>
      </c>
      <c r="H293">
        <f t="shared" si="19"/>
        <v>6.6697113575849389</v>
      </c>
    </row>
    <row r="294" spans="1:9" x14ac:dyDescent="0.3">
      <c r="A294" t="s">
        <v>10</v>
      </c>
      <c r="B294">
        <v>3</v>
      </c>
      <c r="C294">
        <v>2</v>
      </c>
      <c r="D294">
        <v>5</v>
      </c>
      <c r="E294">
        <v>0</v>
      </c>
      <c r="F294">
        <v>12.998403669255699</v>
      </c>
      <c r="G294">
        <v>8.1021383481871716</v>
      </c>
      <c r="H294">
        <f t="shared" si="19"/>
        <v>4.8962653210685279</v>
      </c>
    </row>
    <row r="295" spans="1:9" x14ac:dyDescent="0.3">
      <c r="A295" t="s">
        <v>10</v>
      </c>
      <c r="B295">
        <v>3</v>
      </c>
      <c r="C295">
        <v>2</v>
      </c>
      <c r="D295">
        <v>6</v>
      </c>
      <c r="E295">
        <v>0</v>
      </c>
      <c r="F295">
        <v>13.9113973554879</v>
      </c>
      <c r="H295">
        <f t="shared" si="19"/>
        <v>13.9113973554879</v>
      </c>
    </row>
    <row r="296" spans="1:9" x14ac:dyDescent="0.3">
      <c r="A296" t="s">
        <v>10</v>
      </c>
      <c r="B296">
        <v>3</v>
      </c>
      <c r="C296">
        <v>2</v>
      </c>
      <c r="D296">
        <v>7</v>
      </c>
      <c r="E296">
        <v>0</v>
      </c>
      <c r="F296">
        <v>16.725192440159901</v>
      </c>
      <c r="G296">
        <v>4.4952732573458896</v>
      </c>
      <c r="H296">
        <f t="shared" si="19"/>
        <v>12.229919182814012</v>
      </c>
    </row>
    <row r="297" spans="1:9" x14ac:dyDescent="0.3">
      <c r="A297" t="s">
        <v>10</v>
      </c>
      <c r="B297">
        <v>3</v>
      </c>
      <c r="C297">
        <v>2</v>
      </c>
      <c r="D297">
        <v>8</v>
      </c>
      <c r="E297">
        <v>0</v>
      </c>
      <c r="F297">
        <v>14.1258836795308</v>
      </c>
      <c r="G297">
        <v>10.95712559605111</v>
      </c>
      <c r="H297">
        <f t="shared" si="19"/>
        <v>3.1687580834796893</v>
      </c>
    </row>
    <row r="298" spans="1:9" x14ac:dyDescent="0.3">
      <c r="A298" t="s">
        <v>10</v>
      </c>
      <c r="B298">
        <v>3</v>
      </c>
      <c r="C298">
        <v>2</v>
      </c>
      <c r="D298">
        <v>9</v>
      </c>
      <c r="E298">
        <v>0</v>
      </c>
      <c r="F298">
        <v>16.076806826527498</v>
      </c>
      <c r="H298">
        <f t="shared" si="19"/>
        <v>16.076806826527498</v>
      </c>
    </row>
    <row r="299" spans="1:9" x14ac:dyDescent="0.3">
      <c r="A299" t="s">
        <v>10</v>
      </c>
      <c r="B299">
        <v>3</v>
      </c>
      <c r="C299">
        <v>2</v>
      </c>
      <c r="D299">
        <v>10</v>
      </c>
      <c r="E299">
        <v>0</v>
      </c>
      <c r="F299">
        <v>14.9105177826151</v>
      </c>
      <c r="H299">
        <f t="shared" si="19"/>
        <v>14.9105177826151</v>
      </c>
    </row>
    <row r="300" spans="1:9" x14ac:dyDescent="0.3">
      <c r="A300" t="s">
        <v>10</v>
      </c>
      <c r="B300">
        <v>3</v>
      </c>
      <c r="C300">
        <v>2</v>
      </c>
      <c r="D300">
        <v>11</v>
      </c>
      <c r="E300">
        <v>0</v>
      </c>
      <c r="F300">
        <v>16.258143085587399</v>
      </c>
      <c r="G300">
        <v>8.2223778175425402</v>
      </c>
      <c r="H300">
        <f t="shared" si="19"/>
        <v>8.0357652680448588</v>
      </c>
    </row>
    <row r="301" spans="1:9" x14ac:dyDescent="0.3">
      <c r="A301" t="s">
        <v>10</v>
      </c>
      <c r="B301">
        <v>3</v>
      </c>
      <c r="C301">
        <v>2</v>
      </c>
      <c r="F301" s="1">
        <f>AVERAGE(F290:F300)</f>
        <v>14.869591290802999</v>
      </c>
      <c r="H301" s="1">
        <f>AVERAGE(H290:H300)</f>
        <v>10.988305689688305</v>
      </c>
      <c r="I301">
        <f>H301/F301</f>
        <v>0.73897832662587637</v>
      </c>
    </row>
    <row r="302" spans="1:9" x14ac:dyDescent="0.3">
      <c r="A302" t="s">
        <v>10</v>
      </c>
      <c r="B302">
        <v>3</v>
      </c>
      <c r="C302">
        <v>2</v>
      </c>
      <c r="D302">
        <v>1</v>
      </c>
      <c r="E302">
        <v>1.0000000000000001E-5</v>
      </c>
      <c r="F302">
        <v>15.5991995224484</v>
      </c>
      <c r="G302">
        <v>11.7851170098815</v>
      </c>
      <c r="H302">
        <f>F302-G302</f>
        <v>3.8140825125669</v>
      </c>
    </row>
    <row r="303" spans="1:9" x14ac:dyDescent="0.3">
      <c r="A303" t="s">
        <v>10</v>
      </c>
      <c r="B303">
        <v>3</v>
      </c>
      <c r="C303">
        <v>2</v>
      </c>
      <c r="D303">
        <v>2</v>
      </c>
      <c r="E303">
        <v>1.0000000000000001E-5</v>
      </c>
      <c r="F303">
        <v>12.904371318484801</v>
      </c>
      <c r="G303">
        <v>6.111207963834727</v>
      </c>
      <c r="H303">
        <f t="shared" ref="H303:H312" si="20">F303-G303</f>
        <v>6.7931633546500736</v>
      </c>
    </row>
    <row r="304" spans="1:9" x14ac:dyDescent="0.3">
      <c r="A304" t="s">
        <v>10</v>
      </c>
      <c r="B304">
        <v>3</v>
      </c>
      <c r="C304">
        <v>2</v>
      </c>
      <c r="D304">
        <v>3</v>
      </c>
      <c r="E304">
        <v>1.0000000000000001E-5</v>
      </c>
      <c r="F304">
        <v>14.8547801764774</v>
      </c>
      <c r="G304">
        <v>10.963196461487156</v>
      </c>
      <c r="H304">
        <f t="shared" si="20"/>
        <v>3.8915837149902437</v>
      </c>
    </row>
    <row r="305" spans="1:9" x14ac:dyDescent="0.3">
      <c r="A305" t="s">
        <v>10</v>
      </c>
      <c r="B305">
        <v>3</v>
      </c>
      <c r="C305">
        <v>2</v>
      </c>
      <c r="D305">
        <v>4</v>
      </c>
      <c r="E305">
        <v>1.0000000000000001E-5</v>
      </c>
      <c r="F305">
        <v>13.2874954582832</v>
      </c>
      <c r="G305">
        <v>5.5049999999999999</v>
      </c>
      <c r="H305">
        <f t="shared" si="20"/>
        <v>7.7824954582831998</v>
      </c>
    </row>
    <row r="306" spans="1:9" x14ac:dyDescent="0.3">
      <c r="A306" t="s">
        <v>10</v>
      </c>
      <c r="B306">
        <v>3</v>
      </c>
      <c r="C306">
        <v>2</v>
      </c>
      <c r="D306">
        <v>5</v>
      </c>
      <c r="E306">
        <v>1.0000000000000001E-5</v>
      </c>
      <c r="F306">
        <v>12.551009104128701</v>
      </c>
      <c r="G306">
        <v>9.0046106502171401</v>
      </c>
      <c r="H306">
        <f t="shared" si="20"/>
        <v>3.5463984539115607</v>
      </c>
    </row>
    <row r="307" spans="1:9" x14ac:dyDescent="0.3">
      <c r="A307" t="s">
        <v>10</v>
      </c>
      <c r="B307">
        <v>3</v>
      </c>
      <c r="C307">
        <v>2</v>
      </c>
      <c r="D307">
        <v>6</v>
      </c>
      <c r="E307">
        <v>1.0000000000000001E-5</v>
      </c>
      <c r="F307">
        <v>14.825758525972899</v>
      </c>
      <c r="G307">
        <v>8.5788216969160107</v>
      </c>
      <c r="H307">
        <f t="shared" si="20"/>
        <v>6.2469368290568887</v>
      </c>
    </row>
    <row r="308" spans="1:9" x14ac:dyDescent="0.3">
      <c r="A308" t="s">
        <v>10</v>
      </c>
      <c r="B308">
        <v>3</v>
      </c>
      <c r="C308">
        <v>2</v>
      </c>
      <c r="D308">
        <v>7</v>
      </c>
      <c r="E308">
        <v>1.0000000000000001E-5</v>
      </c>
      <c r="F308">
        <v>15.2145769814561</v>
      </c>
      <c r="G308">
        <v>8.1219999999999999</v>
      </c>
      <c r="H308">
        <f t="shared" si="20"/>
        <v>7.0925769814560997</v>
      </c>
    </row>
    <row r="309" spans="1:9" x14ac:dyDescent="0.3">
      <c r="A309" t="s">
        <v>10</v>
      </c>
      <c r="B309">
        <v>3</v>
      </c>
      <c r="C309">
        <v>2</v>
      </c>
      <c r="D309">
        <v>8</v>
      </c>
      <c r="E309">
        <v>1.0000000000000001E-5</v>
      </c>
      <c r="F309">
        <v>13.332315498442499</v>
      </c>
      <c r="G309">
        <v>10.4834237192104</v>
      </c>
      <c r="H309">
        <f t="shared" si="20"/>
        <v>2.8488917792320994</v>
      </c>
    </row>
    <row r="310" spans="1:9" x14ac:dyDescent="0.3">
      <c r="A310" t="s">
        <v>10</v>
      </c>
      <c r="B310">
        <v>3</v>
      </c>
      <c r="C310">
        <v>2</v>
      </c>
      <c r="D310">
        <v>9</v>
      </c>
      <c r="E310">
        <v>1.0000000000000001E-5</v>
      </c>
      <c r="F310">
        <v>12.005419422844501</v>
      </c>
      <c r="G310">
        <v>6.15834470322954</v>
      </c>
      <c r="H310">
        <f t="shared" si="20"/>
        <v>5.8470747196149606</v>
      </c>
    </row>
    <row r="311" spans="1:9" x14ac:dyDescent="0.3">
      <c r="A311" t="s">
        <v>10</v>
      </c>
      <c r="B311">
        <v>3</v>
      </c>
      <c r="C311">
        <v>2</v>
      </c>
      <c r="D311">
        <v>10</v>
      </c>
      <c r="E311">
        <v>1.0000000000000001E-5</v>
      </c>
      <c r="F311">
        <v>12.440507822866699</v>
      </c>
      <c r="H311">
        <f t="shared" si="20"/>
        <v>12.440507822866699</v>
      </c>
    </row>
    <row r="312" spans="1:9" x14ac:dyDescent="0.3">
      <c r="A312" t="s">
        <v>10</v>
      </c>
      <c r="B312">
        <v>3</v>
      </c>
      <c r="C312">
        <v>2</v>
      </c>
      <c r="D312">
        <v>11</v>
      </c>
      <c r="E312">
        <v>1.0000000000000001E-5</v>
      </c>
      <c r="F312">
        <v>16.6999269021983</v>
      </c>
      <c r="G312">
        <v>2.9419434382395888</v>
      </c>
      <c r="H312">
        <f t="shared" si="20"/>
        <v>13.757983463958711</v>
      </c>
    </row>
    <row r="313" spans="1:9" x14ac:dyDescent="0.3">
      <c r="A313" t="s">
        <v>10</v>
      </c>
      <c r="B313">
        <v>3</v>
      </c>
      <c r="C313">
        <v>2</v>
      </c>
      <c r="F313" s="1">
        <f>AVERAGE(F302:F312)</f>
        <v>13.974123703054865</v>
      </c>
      <c r="H313" s="1">
        <f>AVERAGE(H302:H312)</f>
        <v>6.732881371871585</v>
      </c>
      <c r="I313">
        <f>H313/F313</f>
        <v>0.48181063191817308</v>
      </c>
    </row>
    <row r="314" spans="1:9" x14ac:dyDescent="0.3">
      <c r="A314" t="s">
        <v>10</v>
      </c>
      <c r="B314">
        <v>3</v>
      </c>
      <c r="C314">
        <v>2</v>
      </c>
      <c r="D314">
        <v>1</v>
      </c>
      <c r="E314">
        <v>1E-3</v>
      </c>
      <c r="F314">
        <v>13.619669521906101</v>
      </c>
      <c r="G314">
        <v>8.8782568265946544</v>
      </c>
      <c r="H314">
        <f>F314-G314</f>
        <v>4.7414126953114462</v>
      </c>
    </row>
    <row r="315" spans="1:9" x14ac:dyDescent="0.3">
      <c r="A315" t="s">
        <v>10</v>
      </c>
      <c r="B315">
        <v>3</v>
      </c>
      <c r="C315">
        <v>2</v>
      </c>
      <c r="D315">
        <v>2</v>
      </c>
      <c r="E315">
        <v>1E-3</v>
      </c>
      <c r="F315">
        <v>12.050313975790001</v>
      </c>
      <c r="G315">
        <v>10.3939129328615</v>
      </c>
      <c r="H315">
        <f t="shared" ref="H315:H324" si="21">F315-G315</f>
        <v>1.6564010429285005</v>
      </c>
    </row>
    <row r="316" spans="1:9" x14ac:dyDescent="0.3">
      <c r="A316" t="s">
        <v>10</v>
      </c>
      <c r="B316">
        <v>3</v>
      </c>
      <c r="C316">
        <v>2</v>
      </c>
      <c r="D316">
        <v>3</v>
      </c>
      <c r="E316">
        <v>1E-3</v>
      </c>
      <c r="F316">
        <v>14.0744873533872</v>
      </c>
      <c r="G316">
        <v>13.32212010469387</v>
      </c>
      <c r="H316">
        <f t="shared" si="21"/>
        <v>0.75236724869333038</v>
      </c>
    </row>
    <row r="317" spans="1:9" x14ac:dyDescent="0.3">
      <c r="A317" t="s">
        <v>10</v>
      </c>
      <c r="B317">
        <v>3</v>
      </c>
      <c r="C317">
        <v>2</v>
      </c>
      <c r="D317">
        <v>4</v>
      </c>
      <c r="E317">
        <v>1E-3</v>
      </c>
      <c r="F317">
        <v>12.7299993305621</v>
      </c>
      <c r="G317">
        <v>12.331649739175367</v>
      </c>
      <c r="H317">
        <f t="shared" si="21"/>
        <v>0.39834959138673298</v>
      </c>
    </row>
    <row r="318" spans="1:9" x14ac:dyDescent="0.3">
      <c r="A318" t="s">
        <v>10</v>
      </c>
      <c r="B318">
        <v>3</v>
      </c>
      <c r="C318">
        <v>2</v>
      </c>
      <c r="D318">
        <v>5</v>
      </c>
      <c r="E318">
        <v>1E-3</v>
      </c>
      <c r="F318">
        <v>12.9848113816895</v>
      </c>
      <c r="G318">
        <v>11.0630220304906</v>
      </c>
      <c r="H318">
        <f t="shared" si="21"/>
        <v>1.9217893511988997</v>
      </c>
    </row>
    <row r="319" spans="1:9" x14ac:dyDescent="0.3">
      <c r="A319" t="s">
        <v>10</v>
      </c>
      <c r="B319">
        <v>3</v>
      </c>
      <c r="C319">
        <v>2</v>
      </c>
      <c r="D319">
        <v>6</v>
      </c>
      <c r="E319">
        <v>1E-3</v>
      </c>
      <c r="F319">
        <v>11.300504442968499</v>
      </c>
      <c r="G319">
        <v>10.593005605790315</v>
      </c>
      <c r="H319">
        <f t="shared" si="21"/>
        <v>0.70749883717818385</v>
      </c>
    </row>
    <row r="320" spans="1:9" x14ac:dyDescent="0.3">
      <c r="A320" t="s">
        <v>10</v>
      </c>
      <c r="B320">
        <v>3</v>
      </c>
      <c r="C320">
        <v>2</v>
      </c>
      <c r="D320">
        <v>7</v>
      </c>
      <c r="E320">
        <v>1E-3</v>
      </c>
      <c r="F320">
        <v>15.1936645428885</v>
      </c>
      <c r="G320">
        <v>14.817595797693402</v>
      </c>
      <c r="H320">
        <f t="shared" si="21"/>
        <v>0.37606874519509859</v>
      </c>
    </row>
    <row r="321" spans="1:9" x14ac:dyDescent="0.3">
      <c r="A321" t="s">
        <v>10</v>
      </c>
      <c r="B321">
        <v>3</v>
      </c>
      <c r="C321">
        <v>2</v>
      </c>
      <c r="D321">
        <v>8</v>
      </c>
      <c r="E321">
        <v>1E-3</v>
      </c>
      <c r="F321">
        <v>13.1541753350952</v>
      </c>
      <c r="G321">
        <v>10.887832840419248</v>
      </c>
      <c r="H321">
        <f t="shared" si="21"/>
        <v>2.2663424946759516</v>
      </c>
    </row>
    <row r="322" spans="1:9" x14ac:dyDescent="0.3">
      <c r="A322" t="s">
        <v>10</v>
      </c>
      <c r="B322">
        <v>3</v>
      </c>
      <c r="C322">
        <v>2</v>
      </c>
      <c r="D322">
        <v>9</v>
      </c>
      <c r="E322">
        <v>1E-3</v>
      </c>
      <c r="F322">
        <v>11.6088761590595</v>
      </c>
      <c r="G322">
        <v>9.8340185990707791</v>
      </c>
      <c r="H322">
        <f t="shared" si="21"/>
        <v>1.7748575599887211</v>
      </c>
    </row>
    <row r="323" spans="1:9" x14ac:dyDescent="0.3">
      <c r="A323" t="s">
        <v>10</v>
      </c>
      <c r="B323">
        <v>3</v>
      </c>
      <c r="C323">
        <v>2</v>
      </c>
      <c r="D323">
        <v>10</v>
      </c>
      <c r="E323">
        <v>1E-3</v>
      </c>
      <c r="F323">
        <v>12.205524481487901</v>
      </c>
      <c r="G323">
        <v>11.583037937726983</v>
      </c>
      <c r="H323">
        <f t="shared" si="21"/>
        <v>0.6224865437609175</v>
      </c>
    </row>
    <row r="324" spans="1:9" x14ac:dyDescent="0.3">
      <c r="A324" t="s">
        <v>10</v>
      </c>
      <c r="B324">
        <v>3</v>
      </c>
      <c r="C324">
        <v>2</v>
      </c>
      <c r="D324">
        <v>11</v>
      </c>
      <c r="E324">
        <v>1E-3</v>
      </c>
      <c r="F324">
        <v>15.062170869679999</v>
      </c>
      <c r="G324">
        <v>12.03</v>
      </c>
      <c r="H324">
        <f t="shared" si="21"/>
        <v>3.0321708696799998</v>
      </c>
    </row>
    <row r="325" spans="1:9" x14ac:dyDescent="0.3">
      <c r="A325" t="s">
        <v>10</v>
      </c>
      <c r="B325">
        <v>3</v>
      </c>
      <c r="C325">
        <v>2</v>
      </c>
      <c r="F325" s="1">
        <f>AVERAGE(F314:F324)</f>
        <v>13.089472490410408</v>
      </c>
      <c r="H325" s="1">
        <f>AVERAGE(H314:H324)</f>
        <v>1.6590677254543438</v>
      </c>
      <c r="I325">
        <f>H325/F325</f>
        <v>0.12674824953181327</v>
      </c>
    </row>
    <row r="326" spans="1:9" x14ac:dyDescent="0.3">
      <c r="A326" t="s">
        <v>10</v>
      </c>
      <c r="B326">
        <v>3</v>
      </c>
      <c r="C326">
        <v>2</v>
      </c>
      <c r="D326">
        <v>1</v>
      </c>
      <c r="E326">
        <v>0.01</v>
      </c>
      <c r="F326">
        <v>12.4265080147956</v>
      </c>
      <c r="G326">
        <v>11.9841433688305</v>
      </c>
      <c r="H326">
        <f>F326-G326</f>
        <v>0.44236464596509961</v>
      </c>
    </row>
    <row r="327" spans="1:9" x14ac:dyDescent="0.3">
      <c r="A327" t="s">
        <v>10</v>
      </c>
      <c r="B327">
        <v>3</v>
      </c>
      <c r="C327">
        <v>2</v>
      </c>
      <c r="D327">
        <v>2</v>
      </c>
      <c r="E327">
        <v>0.01</v>
      </c>
      <c r="F327">
        <v>15.750240362502099</v>
      </c>
      <c r="G327">
        <v>15.5009874060028</v>
      </c>
      <c r="H327">
        <f t="shared" ref="H327:H336" si="22">F327-G327</f>
        <v>0.24925295649929957</v>
      </c>
    </row>
    <row r="328" spans="1:9" x14ac:dyDescent="0.3">
      <c r="A328" t="s">
        <v>10</v>
      </c>
      <c r="B328">
        <v>3</v>
      </c>
      <c r="C328">
        <v>2</v>
      </c>
      <c r="D328">
        <v>3</v>
      </c>
      <c r="E328">
        <v>0.01</v>
      </c>
      <c r="F328">
        <v>18.300240489321801</v>
      </c>
      <c r="G328">
        <v>17.4771632545621</v>
      </c>
      <c r="H328">
        <f t="shared" si="22"/>
        <v>0.82307723475970107</v>
      </c>
    </row>
    <row r="329" spans="1:9" x14ac:dyDescent="0.3">
      <c r="A329" t="s">
        <v>10</v>
      </c>
      <c r="B329">
        <v>3</v>
      </c>
      <c r="C329">
        <v>2</v>
      </c>
      <c r="D329">
        <v>4</v>
      </c>
      <c r="E329">
        <v>0.01</v>
      </c>
      <c r="F329">
        <v>17.4555864351615</v>
      </c>
      <c r="G329">
        <v>14.204074352880923</v>
      </c>
      <c r="H329">
        <f t="shared" si="22"/>
        <v>3.251512082280577</v>
      </c>
    </row>
    <row r="330" spans="1:9" x14ac:dyDescent="0.3">
      <c r="A330" t="s">
        <v>10</v>
      </c>
      <c r="B330">
        <v>3</v>
      </c>
      <c r="C330">
        <v>2</v>
      </c>
      <c r="D330">
        <v>5</v>
      </c>
      <c r="E330">
        <v>0.01</v>
      </c>
      <c r="F330">
        <v>14.257941929320999</v>
      </c>
      <c r="G330">
        <v>13.5320644662074</v>
      </c>
      <c r="H330">
        <f t="shared" si="22"/>
        <v>0.72587746311359957</v>
      </c>
    </row>
    <row r="331" spans="1:9" x14ac:dyDescent="0.3">
      <c r="A331" t="s">
        <v>10</v>
      </c>
      <c r="B331">
        <v>3</v>
      </c>
      <c r="C331">
        <v>2</v>
      </c>
      <c r="D331">
        <v>6</v>
      </c>
      <c r="E331">
        <v>0.01</v>
      </c>
      <c r="F331">
        <v>12.8689421534303</v>
      </c>
      <c r="G331">
        <v>12.8648844173374</v>
      </c>
      <c r="H331">
        <f t="shared" si="22"/>
        <v>4.057736092899944E-3</v>
      </c>
    </row>
    <row r="332" spans="1:9" x14ac:dyDescent="0.3">
      <c r="A332" t="s">
        <v>10</v>
      </c>
      <c r="B332">
        <v>3</v>
      </c>
      <c r="C332">
        <v>2</v>
      </c>
      <c r="D332">
        <v>7</v>
      </c>
      <c r="E332">
        <v>0.01</v>
      </c>
      <c r="F332">
        <v>15.9219427422219</v>
      </c>
      <c r="G332">
        <v>15.794578920011331</v>
      </c>
      <c r="H332">
        <f t="shared" si="22"/>
        <v>0.12736382221056886</v>
      </c>
    </row>
    <row r="333" spans="1:9" x14ac:dyDescent="0.3">
      <c r="A333" t="s">
        <v>10</v>
      </c>
      <c r="B333">
        <v>3</v>
      </c>
      <c r="C333">
        <v>2</v>
      </c>
      <c r="D333">
        <v>8</v>
      </c>
      <c r="E333">
        <v>0.01</v>
      </c>
      <c r="F333">
        <v>14.673694845928001</v>
      </c>
      <c r="G333">
        <v>14.130802213941722</v>
      </c>
      <c r="H333">
        <f t="shared" si="22"/>
        <v>0.54289263198627857</v>
      </c>
    </row>
    <row r="334" spans="1:9" x14ac:dyDescent="0.3">
      <c r="A334" t="s">
        <v>10</v>
      </c>
      <c r="B334">
        <v>3</v>
      </c>
      <c r="C334">
        <v>2</v>
      </c>
      <c r="D334">
        <v>9</v>
      </c>
      <c r="E334">
        <v>0.01</v>
      </c>
      <c r="F334">
        <v>14.220614171760699</v>
      </c>
      <c r="G334">
        <v>13.010619363183444</v>
      </c>
      <c r="H334">
        <f t="shared" si="22"/>
        <v>1.2099948085772549</v>
      </c>
    </row>
    <row r="335" spans="1:9" x14ac:dyDescent="0.3">
      <c r="A335" t="s">
        <v>10</v>
      </c>
      <c r="B335">
        <v>3</v>
      </c>
      <c r="C335">
        <v>2</v>
      </c>
      <c r="D335">
        <v>10</v>
      </c>
      <c r="E335">
        <v>0.01</v>
      </c>
      <c r="F335">
        <v>13.7096970659055</v>
      </c>
      <c r="G335">
        <v>11.3616929482196</v>
      </c>
      <c r="H335">
        <f t="shared" si="22"/>
        <v>2.3480041176858997</v>
      </c>
    </row>
    <row r="336" spans="1:9" x14ac:dyDescent="0.3">
      <c r="A336" t="s">
        <v>10</v>
      </c>
      <c r="B336">
        <v>3</v>
      </c>
      <c r="C336">
        <v>2</v>
      </c>
      <c r="D336">
        <v>11</v>
      </c>
      <c r="E336">
        <v>0.01</v>
      </c>
      <c r="F336">
        <v>15.552117750094601</v>
      </c>
      <c r="G336">
        <v>13.0619015139008</v>
      </c>
      <c r="H336">
        <f t="shared" si="22"/>
        <v>2.4902162361938007</v>
      </c>
    </row>
    <row r="337" spans="1:9" x14ac:dyDescent="0.3">
      <c r="A337" t="s">
        <v>10</v>
      </c>
      <c r="B337">
        <v>3</v>
      </c>
      <c r="C337">
        <v>2</v>
      </c>
      <c r="F337" s="1">
        <f>AVERAGE(F326:F336)</f>
        <v>15.012502360040271</v>
      </c>
      <c r="H337" s="1">
        <f>AVERAGE(H326:H336)</f>
        <v>1.1104194304877255</v>
      </c>
      <c r="I337">
        <f>H337/F337</f>
        <v>7.3966311801781912E-2</v>
      </c>
    </row>
    <row r="338" spans="1:9" x14ac:dyDescent="0.3">
      <c r="A338" t="s">
        <v>10</v>
      </c>
      <c r="B338">
        <v>3</v>
      </c>
      <c r="C338">
        <v>2</v>
      </c>
      <c r="D338">
        <v>1</v>
      </c>
      <c r="E338">
        <v>0.1</v>
      </c>
      <c r="F338">
        <v>17.510041393591699</v>
      </c>
      <c r="G338">
        <v>16.1851253689712</v>
      </c>
      <c r="H338">
        <f>F338-G338</f>
        <v>1.3249160246204994</v>
      </c>
    </row>
    <row r="339" spans="1:9" x14ac:dyDescent="0.3">
      <c r="A339" t="s">
        <v>10</v>
      </c>
      <c r="B339">
        <v>3</v>
      </c>
      <c r="C339">
        <v>2</v>
      </c>
      <c r="D339">
        <v>2</v>
      </c>
      <c r="E339">
        <v>0.1</v>
      </c>
      <c r="F339">
        <v>14.187742717223999</v>
      </c>
      <c r="G339">
        <v>13.071594692143696</v>
      </c>
      <c r="H339">
        <f t="shared" ref="H339:H348" si="23">F339-G339</f>
        <v>1.1161480250803031</v>
      </c>
    </row>
    <row r="340" spans="1:9" x14ac:dyDescent="0.3">
      <c r="A340" t="s">
        <v>10</v>
      </c>
      <c r="B340">
        <v>3</v>
      </c>
      <c r="C340">
        <v>2</v>
      </c>
      <c r="D340">
        <v>3</v>
      </c>
      <c r="E340">
        <v>0.1</v>
      </c>
      <c r="F340">
        <v>11.736170825241301</v>
      </c>
      <c r="G340">
        <v>10.8360353014755</v>
      </c>
      <c r="H340">
        <f t="shared" si="23"/>
        <v>0.90013552376580108</v>
      </c>
    </row>
    <row r="341" spans="1:9" x14ac:dyDescent="0.3">
      <c r="A341" t="s">
        <v>10</v>
      </c>
      <c r="B341">
        <v>3</v>
      </c>
      <c r="C341">
        <v>2</v>
      </c>
      <c r="D341">
        <v>4</v>
      </c>
      <c r="E341">
        <v>0.1</v>
      </c>
      <c r="F341">
        <v>12.0262987446481</v>
      </c>
      <c r="G341">
        <v>11.526899747899201</v>
      </c>
      <c r="H341">
        <f t="shared" si="23"/>
        <v>0.49939899674889965</v>
      </c>
    </row>
    <row r="342" spans="1:9" x14ac:dyDescent="0.3">
      <c r="A342" t="s">
        <v>10</v>
      </c>
      <c r="B342">
        <v>3</v>
      </c>
      <c r="C342">
        <v>2</v>
      </c>
      <c r="D342">
        <v>5</v>
      </c>
      <c r="E342">
        <v>0.1</v>
      </c>
      <c r="F342">
        <v>14.222794494821001</v>
      </c>
      <c r="G342">
        <v>13.536984587904699</v>
      </c>
      <c r="H342">
        <f t="shared" si="23"/>
        <v>0.68580990691630106</v>
      </c>
    </row>
    <row r="343" spans="1:9" x14ac:dyDescent="0.3">
      <c r="A343" t="s">
        <v>10</v>
      </c>
      <c r="B343">
        <v>3</v>
      </c>
      <c r="C343">
        <v>2</v>
      </c>
      <c r="D343">
        <v>6</v>
      </c>
      <c r="E343">
        <v>0.1</v>
      </c>
      <c r="F343">
        <v>18.398757224499398</v>
      </c>
      <c r="G343">
        <v>18.135602010583842</v>
      </c>
      <c r="H343">
        <f t="shared" si="23"/>
        <v>0.26315521391555663</v>
      </c>
    </row>
    <row r="344" spans="1:9" x14ac:dyDescent="0.3">
      <c r="A344" t="s">
        <v>10</v>
      </c>
      <c r="B344">
        <v>3</v>
      </c>
      <c r="C344">
        <v>2</v>
      </c>
      <c r="D344">
        <v>7</v>
      </c>
      <c r="E344">
        <v>0.1</v>
      </c>
      <c r="F344">
        <v>19.248444532437901</v>
      </c>
      <c r="G344">
        <v>19.239999999999998</v>
      </c>
      <c r="H344">
        <f t="shared" si="23"/>
        <v>8.4445324379025521E-3</v>
      </c>
    </row>
    <row r="345" spans="1:9" x14ac:dyDescent="0.3">
      <c r="A345" t="s">
        <v>10</v>
      </c>
      <c r="B345">
        <v>3</v>
      </c>
      <c r="C345">
        <v>2</v>
      </c>
      <c r="D345">
        <v>8</v>
      </c>
      <c r="E345">
        <v>0.1</v>
      </c>
      <c r="F345">
        <v>14.3168833008049</v>
      </c>
      <c r="G345">
        <v>14.121</v>
      </c>
      <c r="H345">
        <f t="shared" si="23"/>
        <v>0.19588330080489946</v>
      </c>
    </row>
    <row r="346" spans="1:9" x14ac:dyDescent="0.3">
      <c r="A346" t="s">
        <v>10</v>
      </c>
      <c r="B346">
        <v>3</v>
      </c>
      <c r="C346">
        <v>2</v>
      </c>
      <c r="D346">
        <v>9</v>
      </c>
      <c r="E346">
        <v>0.1</v>
      </c>
      <c r="F346">
        <v>20.399913299202499</v>
      </c>
      <c r="G346">
        <v>19.896241482406552</v>
      </c>
      <c r="H346">
        <f t="shared" si="23"/>
        <v>0.50367181679594708</v>
      </c>
    </row>
    <row r="347" spans="1:9" x14ac:dyDescent="0.3">
      <c r="A347" t="s">
        <v>10</v>
      </c>
      <c r="B347">
        <v>3</v>
      </c>
      <c r="C347">
        <v>2</v>
      </c>
      <c r="D347">
        <v>10</v>
      </c>
      <c r="E347">
        <v>0.1</v>
      </c>
      <c r="F347">
        <v>15.3270050240807</v>
      </c>
      <c r="G347">
        <v>15.327</v>
      </c>
      <c r="H347">
        <f t="shared" si="23"/>
        <v>5.0240806999113374E-6</v>
      </c>
    </row>
    <row r="348" spans="1:9" x14ac:dyDescent="0.3">
      <c r="A348" t="s">
        <v>10</v>
      </c>
      <c r="B348">
        <v>3</v>
      </c>
      <c r="C348">
        <v>2</v>
      </c>
      <c r="D348">
        <v>11</v>
      </c>
      <c r="E348">
        <v>0.1</v>
      </c>
      <c r="F348">
        <v>14.260862923520399</v>
      </c>
      <c r="G348">
        <v>13.7449873629182</v>
      </c>
      <c r="H348">
        <f t="shared" si="23"/>
        <v>0.51587556060219875</v>
      </c>
    </row>
    <row r="349" spans="1:9" x14ac:dyDescent="0.3">
      <c r="A349" t="s">
        <v>10</v>
      </c>
      <c r="B349">
        <v>3</v>
      </c>
      <c r="C349">
        <v>2</v>
      </c>
      <c r="F349" s="1">
        <f>AVERAGE(F338:F348)</f>
        <v>15.6031740436429</v>
      </c>
      <c r="H349" s="1">
        <f>AVERAGE(H338:H348)</f>
        <v>0.54667672052445537</v>
      </c>
      <c r="I349">
        <f>H349/F349</f>
        <v>3.5036250893271573E-2</v>
      </c>
    </row>
    <row r="350" spans="1:9" x14ac:dyDescent="0.3">
      <c r="A350" t="s">
        <v>10</v>
      </c>
      <c r="B350">
        <v>3</v>
      </c>
      <c r="C350">
        <v>2</v>
      </c>
      <c r="D350">
        <v>1</v>
      </c>
      <c r="E350">
        <v>1</v>
      </c>
      <c r="F350">
        <v>11.043865967672</v>
      </c>
      <c r="G350">
        <v>11.04</v>
      </c>
      <c r="H350">
        <f>F350-G350</f>
        <v>3.8659676720005365E-3</v>
      </c>
    </row>
    <row r="351" spans="1:9" x14ac:dyDescent="0.3">
      <c r="A351" t="s">
        <v>10</v>
      </c>
      <c r="B351">
        <v>3</v>
      </c>
      <c r="C351">
        <v>2</v>
      </c>
      <c r="D351">
        <v>2</v>
      </c>
      <c r="E351">
        <v>1</v>
      </c>
      <c r="F351">
        <v>14.255349569372701</v>
      </c>
      <c r="G351">
        <v>13.066763704677401</v>
      </c>
      <c r="H351">
        <f t="shared" ref="H351:H360" si="24">F351-G351</f>
        <v>1.1885858646953</v>
      </c>
    </row>
    <row r="352" spans="1:9" x14ac:dyDescent="0.3">
      <c r="A352" t="s">
        <v>10</v>
      </c>
      <c r="B352">
        <v>3</v>
      </c>
      <c r="C352">
        <v>2</v>
      </c>
      <c r="D352">
        <v>3</v>
      </c>
      <c r="E352">
        <v>1</v>
      </c>
      <c r="F352">
        <v>12.8947641094652</v>
      </c>
      <c r="G352">
        <v>12.89</v>
      </c>
      <c r="H352">
        <f t="shared" si="24"/>
        <v>4.7641094651993399E-3</v>
      </c>
    </row>
    <row r="353" spans="1:9" x14ac:dyDescent="0.3">
      <c r="A353" t="s">
        <v>10</v>
      </c>
      <c r="B353">
        <v>3</v>
      </c>
      <c r="C353">
        <v>2</v>
      </c>
      <c r="D353">
        <v>4</v>
      </c>
      <c r="E353">
        <v>1</v>
      </c>
      <c r="F353">
        <v>12.422301780021799</v>
      </c>
      <c r="G353">
        <v>12.089650136553768</v>
      </c>
      <c r="H353">
        <f t="shared" si="24"/>
        <v>0.33265164346803111</v>
      </c>
    </row>
    <row r="354" spans="1:9" x14ac:dyDescent="0.3">
      <c r="A354" t="s">
        <v>10</v>
      </c>
      <c r="B354">
        <v>3</v>
      </c>
      <c r="C354">
        <v>2</v>
      </c>
      <c r="D354">
        <v>5</v>
      </c>
      <c r="E354">
        <v>1</v>
      </c>
      <c r="F354">
        <v>14.6255133728529</v>
      </c>
      <c r="G354">
        <v>14.330300114745601</v>
      </c>
      <c r="H354">
        <f t="shared" si="24"/>
        <v>0.29521325810729948</v>
      </c>
    </row>
    <row r="355" spans="1:9" x14ac:dyDescent="0.3">
      <c r="A355" t="s">
        <v>10</v>
      </c>
      <c r="B355">
        <v>3</v>
      </c>
      <c r="C355">
        <v>2</v>
      </c>
      <c r="D355">
        <v>6</v>
      </c>
      <c r="E355">
        <v>1</v>
      </c>
      <c r="F355">
        <v>16.063268940793002</v>
      </c>
      <c r="G355">
        <v>14.389198546235516</v>
      </c>
      <c r="H355">
        <f t="shared" si="24"/>
        <v>1.6740703945574857</v>
      </c>
    </row>
    <row r="356" spans="1:9" x14ac:dyDescent="0.3">
      <c r="A356" t="s">
        <v>10</v>
      </c>
      <c r="B356">
        <v>3</v>
      </c>
      <c r="C356">
        <v>2</v>
      </c>
      <c r="D356">
        <v>7</v>
      </c>
      <c r="E356">
        <v>1</v>
      </c>
      <c r="F356">
        <v>16.8904536294887</v>
      </c>
      <c r="G356">
        <v>15.444540150781837</v>
      </c>
      <c r="H356">
        <f t="shared" si="24"/>
        <v>1.4459134787068635</v>
      </c>
    </row>
    <row r="357" spans="1:9" x14ac:dyDescent="0.3">
      <c r="A357" t="s">
        <v>10</v>
      </c>
      <c r="B357">
        <v>3</v>
      </c>
      <c r="C357">
        <v>2</v>
      </c>
      <c r="D357">
        <v>8</v>
      </c>
      <c r="E357">
        <v>1</v>
      </c>
      <c r="F357">
        <v>15.5108329852876</v>
      </c>
      <c r="G357">
        <v>15.332000000000001</v>
      </c>
      <c r="H357">
        <f t="shared" si="24"/>
        <v>0.17883298528759894</v>
      </c>
    </row>
    <row r="358" spans="1:9" x14ac:dyDescent="0.3">
      <c r="A358" t="s">
        <v>10</v>
      </c>
      <c r="B358">
        <v>3</v>
      </c>
      <c r="C358">
        <v>2</v>
      </c>
      <c r="D358">
        <v>9</v>
      </c>
      <c r="E358">
        <v>1</v>
      </c>
      <c r="F358">
        <v>13.216071266713</v>
      </c>
      <c r="G358">
        <v>13.21</v>
      </c>
      <c r="H358">
        <f t="shared" si="24"/>
        <v>6.0712667129987352E-3</v>
      </c>
    </row>
    <row r="359" spans="1:9" x14ac:dyDescent="0.3">
      <c r="A359" t="s">
        <v>10</v>
      </c>
      <c r="B359">
        <v>3</v>
      </c>
      <c r="C359">
        <v>2</v>
      </c>
      <c r="D359">
        <v>10</v>
      </c>
      <c r="E359">
        <v>1</v>
      </c>
      <c r="F359">
        <v>14.2102899339086</v>
      </c>
      <c r="G359">
        <v>13.220636215838599</v>
      </c>
      <c r="H359">
        <f t="shared" si="24"/>
        <v>0.98965371807000047</v>
      </c>
    </row>
    <row r="360" spans="1:9" x14ac:dyDescent="0.3">
      <c r="A360" t="s">
        <v>10</v>
      </c>
      <c r="B360">
        <v>3</v>
      </c>
      <c r="C360">
        <v>2</v>
      </c>
      <c r="D360">
        <v>11</v>
      </c>
      <c r="E360">
        <v>1</v>
      </c>
      <c r="F360">
        <v>13.932344556931101</v>
      </c>
      <c r="G360">
        <v>13.856013686658551</v>
      </c>
      <c r="H360">
        <f t="shared" si="24"/>
        <v>7.6330870272549589E-2</v>
      </c>
    </row>
    <row r="361" spans="1:9" x14ac:dyDescent="0.3">
      <c r="A361" t="s">
        <v>10</v>
      </c>
      <c r="B361">
        <v>3</v>
      </c>
      <c r="C361">
        <v>2</v>
      </c>
      <c r="F361" s="1">
        <f>AVERAGE(F350:F360)</f>
        <v>14.096823282955144</v>
      </c>
      <c r="H361" s="1">
        <f>AVERAGE(H350:H360)</f>
        <v>0.56326850518321159</v>
      </c>
      <c r="I361">
        <f>H361/F361</f>
        <v>3.995712323813231E-2</v>
      </c>
    </row>
    <row r="362" spans="1:9" x14ac:dyDescent="0.3">
      <c r="A362" t="s">
        <v>10</v>
      </c>
      <c r="B362">
        <v>3</v>
      </c>
      <c r="C362">
        <v>3</v>
      </c>
      <c r="D362">
        <v>1</v>
      </c>
      <c r="E362">
        <v>0</v>
      </c>
      <c r="F362">
        <v>15.071993780600501</v>
      </c>
      <c r="G362">
        <v>9.7297304037514092</v>
      </c>
      <c r="H362">
        <f>F362-G362</f>
        <v>5.3422633768490915</v>
      </c>
    </row>
    <row r="363" spans="1:9" x14ac:dyDescent="0.3">
      <c r="A363" t="s">
        <v>10</v>
      </c>
      <c r="B363">
        <v>3</v>
      </c>
      <c r="C363">
        <v>3</v>
      </c>
      <c r="D363">
        <v>2</v>
      </c>
      <c r="E363">
        <v>0</v>
      </c>
      <c r="F363">
        <v>12.040642316752299</v>
      </c>
      <c r="G363">
        <v>8.2383713215681293</v>
      </c>
      <c r="H363">
        <f t="shared" ref="H363:H426" si="25">F363-G363</f>
        <v>3.8022709951841698</v>
      </c>
    </row>
    <row r="364" spans="1:9" x14ac:dyDescent="0.3">
      <c r="A364" t="s">
        <v>10</v>
      </c>
      <c r="B364">
        <v>3</v>
      </c>
      <c r="C364">
        <v>3</v>
      </c>
      <c r="D364">
        <v>3</v>
      </c>
      <c r="E364">
        <v>0</v>
      </c>
      <c r="F364">
        <v>15.110935471242</v>
      </c>
      <c r="H364">
        <f t="shared" si="25"/>
        <v>15.110935471242</v>
      </c>
    </row>
    <row r="365" spans="1:9" x14ac:dyDescent="0.3">
      <c r="A365" t="s">
        <v>10</v>
      </c>
      <c r="B365">
        <v>3</v>
      </c>
      <c r="C365">
        <v>3</v>
      </c>
      <c r="D365">
        <v>4</v>
      </c>
      <c r="E365">
        <v>0</v>
      </c>
      <c r="F365">
        <v>11.7789899324596</v>
      </c>
      <c r="H365">
        <f t="shared" si="25"/>
        <v>11.7789899324596</v>
      </c>
    </row>
    <row r="366" spans="1:9" x14ac:dyDescent="0.3">
      <c r="A366" t="s">
        <v>10</v>
      </c>
      <c r="B366">
        <v>3</v>
      </c>
      <c r="C366">
        <v>3</v>
      </c>
      <c r="D366">
        <v>5</v>
      </c>
      <c r="E366">
        <v>0</v>
      </c>
      <c r="F366">
        <v>13.4744425110527</v>
      </c>
      <c r="H366">
        <f t="shared" si="25"/>
        <v>13.4744425110527</v>
      </c>
    </row>
    <row r="367" spans="1:9" x14ac:dyDescent="0.3">
      <c r="A367" t="s">
        <v>10</v>
      </c>
      <c r="B367">
        <v>3</v>
      </c>
      <c r="C367">
        <v>3</v>
      </c>
      <c r="D367">
        <v>6</v>
      </c>
      <c r="E367">
        <v>0</v>
      </c>
      <c r="F367">
        <v>15.201946283178</v>
      </c>
      <c r="H367">
        <f t="shared" si="25"/>
        <v>15.201946283178</v>
      </c>
    </row>
    <row r="368" spans="1:9" x14ac:dyDescent="0.3">
      <c r="A368" t="s">
        <v>10</v>
      </c>
      <c r="B368">
        <v>3</v>
      </c>
      <c r="C368">
        <v>3</v>
      </c>
      <c r="D368">
        <v>7</v>
      </c>
      <c r="E368">
        <v>0</v>
      </c>
      <c r="F368">
        <v>13.6542578803243</v>
      </c>
      <c r="H368">
        <f t="shared" si="25"/>
        <v>13.6542578803243</v>
      </c>
    </row>
    <row r="369" spans="1:9" x14ac:dyDescent="0.3">
      <c r="A369" t="s">
        <v>10</v>
      </c>
      <c r="B369">
        <v>3</v>
      </c>
      <c r="C369">
        <v>3</v>
      </c>
      <c r="D369">
        <v>8</v>
      </c>
      <c r="E369">
        <v>0</v>
      </c>
      <c r="F369">
        <v>10.488368382749099</v>
      </c>
      <c r="H369">
        <f t="shared" si="25"/>
        <v>10.488368382749099</v>
      </c>
    </row>
    <row r="370" spans="1:9" x14ac:dyDescent="0.3">
      <c r="A370" t="s">
        <v>10</v>
      </c>
      <c r="B370">
        <v>3</v>
      </c>
      <c r="C370">
        <v>3</v>
      </c>
      <c r="D370">
        <v>9</v>
      </c>
      <c r="E370">
        <v>0</v>
      </c>
      <c r="F370">
        <v>13.9148350249245</v>
      </c>
      <c r="H370">
        <f t="shared" si="25"/>
        <v>13.9148350249245</v>
      </c>
    </row>
    <row r="371" spans="1:9" x14ac:dyDescent="0.3">
      <c r="A371" t="s">
        <v>10</v>
      </c>
      <c r="B371">
        <v>3</v>
      </c>
      <c r="C371">
        <v>3</v>
      </c>
      <c r="D371">
        <v>10</v>
      </c>
      <c r="E371">
        <v>0</v>
      </c>
      <c r="F371">
        <v>12.239067940438</v>
      </c>
      <c r="H371">
        <f t="shared" si="25"/>
        <v>12.239067940438</v>
      </c>
    </row>
    <row r="372" spans="1:9" x14ac:dyDescent="0.3">
      <c r="A372" t="s">
        <v>10</v>
      </c>
      <c r="B372">
        <v>3</v>
      </c>
      <c r="C372">
        <v>3</v>
      </c>
      <c r="D372">
        <v>11</v>
      </c>
      <c r="E372">
        <v>0</v>
      </c>
      <c r="F372">
        <v>11.0816011508301</v>
      </c>
      <c r="H372">
        <f t="shared" si="25"/>
        <v>11.0816011508301</v>
      </c>
    </row>
    <row r="373" spans="1:9" x14ac:dyDescent="0.3">
      <c r="A373" t="s">
        <v>10</v>
      </c>
      <c r="B373">
        <v>3</v>
      </c>
      <c r="C373">
        <v>3</v>
      </c>
      <c r="F373" s="1">
        <f>AVERAGE(F362:F372)</f>
        <v>13.096098243141007</v>
      </c>
      <c r="H373" s="1">
        <f>AVERAGE(H362:H372)</f>
        <v>11.462634449930142</v>
      </c>
      <c r="I373">
        <f>H373/F373</f>
        <v>0.87527095758720497</v>
      </c>
    </row>
    <row r="374" spans="1:9" x14ac:dyDescent="0.3">
      <c r="A374" t="s">
        <v>10</v>
      </c>
      <c r="B374">
        <v>3</v>
      </c>
      <c r="C374">
        <v>3</v>
      </c>
      <c r="D374">
        <v>1</v>
      </c>
      <c r="E374">
        <v>1.0000000000000001E-5</v>
      </c>
      <c r="F374">
        <v>14.755771197361501</v>
      </c>
      <c r="G374">
        <v>8.0202595898238496</v>
      </c>
      <c r="H374">
        <f t="shared" si="25"/>
        <v>6.7355116075376511</v>
      </c>
    </row>
    <row r="375" spans="1:9" x14ac:dyDescent="0.3">
      <c r="A375" t="s">
        <v>10</v>
      </c>
      <c r="B375">
        <v>3</v>
      </c>
      <c r="C375">
        <v>3</v>
      </c>
      <c r="D375">
        <v>2</v>
      </c>
      <c r="E375">
        <v>1.0000000000000001E-5</v>
      </c>
      <c r="F375">
        <v>10.9355270828969</v>
      </c>
      <c r="G375">
        <v>6.0998537618958704</v>
      </c>
      <c r="H375">
        <f t="shared" si="25"/>
        <v>4.8356733210010301</v>
      </c>
    </row>
    <row r="376" spans="1:9" x14ac:dyDescent="0.3">
      <c r="A376" t="s">
        <v>10</v>
      </c>
      <c r="B376">
        <v>3</v>
      </c>
      <c r="C376">
        <v>3</v>
      </c>
      <c r="D376">
        <v>3</v>
      </c>
      <c r="E376">
        <v>1.0000000000000001E-5</v>
      </c>
      <c r="F376">
        <v>13.572504687827299</v>
      </c>
      <c r="G376">
        <v>7.7747949072871698</v>
      </c>
      <c r="H376">
        <f t="shared" si="25"/>
        <v>5.7977097805401296</v>
      </c>
    </row>
    <row r="377" spans="1:9" x14ac:dyDescent="0.3">
      <c r="A377" t="s">
        <v>10</v>
      </c>
      <c r="B377">
        <v>3</v>
      </c>
      <c r="C377">
        <v>3</v>
      </c>
      <c r="D377">
        <v>4</v>
      </c>
      <c r="E377">
        <v>1.0000000000000001E-5</v>
      </c>
      <c r="F377">
        <v>10.346603075185699</v>
      </c>
      <c r="G377">
        <v>3.5605633693522369</v>
      </c>
      <c r="H377">
        <f t="shared" si="25"/>
        <v>6.7860397058334625</v>
      </c>
    </row>
    <row r="378" spans="1:9" x14ac:dyDescent="0.3">
      <c r="A378" t="s">
        <v>10</v>
      </c>
      <c r="B378">
        <v>3</v>
      </c>
      <c r="C378">
        <v>3</v>
      </c>
      <c r="D378">
        <v>5</v>
      </c>
      <c r="E378">
        <v>1.0000000000000001E-5</v>
      </c>
      <c r="F378">
        <v>15.303989591221701</v>
      </c>
      <c r="G378">
        <v>7.9309294608217797</v>
      </c>
      <c r="H378">
        <f t="shared" si="25"/>
        <v>7.3730601303999208</v>
      </c>
    </row>
    <row r="379" spans="1:9" x14ac:dyDescent="0.3">
      <c r="A379" t="s">
        <v>10</v>
      </c>
      <c r="B379">
        <v>3</v>
      </c>
      <c r="C379">
        <v>3</v>
      </c>
      <c r="D379">
        <v>6</v>
      </c>
      <c r="E379">
        <v>1.0000000000000001E-5</v>
      </c>
      <c r="F379">
        <v>11.365349010508799</v>
      </c>
      <c r="G379">
        <v>6.4379744641471204</v>
      </c>
      <c r="H379">
        <f t="shared" si="25"/>
        <v>4.9273745463616789</v>
      </c>
    </row>
    <row r="380" spans="1:9" x14ac:dyDescent="0.3">
      <c r="A380" t="s">
        <v>10</v>
      </c>
      <c r="B380">
        <v>3</v>
      </c>
      <c r="C380">
        <v>3</v>
      </c>
      <c r="D380">
        <v>7</v>
      </c>
      <c r="E380">
        <v>1.0000000000000001E-5</v>
      </c>
      <c r="F380">
        <v>12.426205924442099</v>
      </c>
      <c r="H380">
        <f t="shared" si="25"/>
        <v>12.426205924442099</v>
      </c>
    </row>
    <row r="381" spans="1:9" x14ac:dyDescent="0.3">
      <c r="A381" t="s">
        <v>10</v>
      </c>
      <c r="B381">
        <v>3</v>
      </c>
      <c r="C381">
        <v>3</v>
      </c>
      <c r="D381">
        <v>8</v>
      </c>
      <c r="E381">
        <v>1.0000000000000001E-5</v>
      </c>
      <c r="F381">
        <v>15.5131513533833</v>
      </c>
      <c r="H381">
        <f t="shared" si="25"/>
        <v>15.5131513533833</v>
      </c>
    </row>
    <row r="382" spans="1:9" x14ac:dyDescent="0.3">
      <c r="A382" t="s">
        <v>10</v>
      </c>
      <c r="B382">
        <v>3</v>
      </c>
      <c r="C382">
        <v>3</v>
      </c>
      <c r="D382">
        <v>9</v>
      </c>
      <c r="E382">
        <v>1.0000000000000001E-5</v>
      </c>
      <c r="F382">
        <v>15.5143720712017</v>
      </c>
      <c r="H382">
        <f t="shared" si="25"/>
        <v>15.5143720712017</v>
      </c>
    </row>
    <row r="383" spans="1:9" x14ac:dyDescent="0.3">
      <c r="A383" t="s">
        <v>10</v>
      </c>
      <c r="B383">
        <v>3</v>
      </c>
      <c r="C383">
        <v>3</v>
      </c>
      <c r="D383">
        <v>10</v>
      </c>
      <c r="E383">
        <v>1.0000000000000001E-5</v>
      </c>
      <c r="F383">
        <v>11.9266093995608</v>
      </c>
      <c r="H383">
        <f t="shared" si="25"/>
        <v>11.9266093995608</v>
      </c>
    </row>
    <row r="384" spans="1:9" x14ac:dyDescent="0.3">
      <c r="A384" t="s">
        <v>10</v>
      </c>
      <c r="B384">
        <v>3</v>
      </c>
      <c r="C384">
        <v>3</v>
      </c>
      <c r="D384">
        <v>11</v>
      </c>
      <c r="E384">
        <v>1.0000000000000001E-5</v>
      </c>
      <c r="F384">
        <v>12.4945279114028</v>
      </c>
      <c r="G384">
        <v>4.6957828433012399</v>
      </c>
      <c r="H384">
        <f t="shared" si="25"/>
        <v>7.7987450681015602</v>
      </c>
    </row>
    <row r="385" spans="1:9" x14ac:dyDescent="0.3">
      <c r="A385" t="s">
        <v>10</v>
      </c>
      <c r="B385">
        <v>3</v>
      </c>
      <c r="C385">
        <v>3</v>
      </c>
      <c r="F385" s="1">
        <f>AVERAGE(F374:F384)</f>
        <v>13.104964664090234</v>
      </c>
      <c r="H385" s="1">
        <f>AVERAGE(H374:H384)</f>
        <v>9.0576775371239382</v>
      </c>
      <c r="I385">
        <f>H385/F385</f>
        <v>0.69116382754876626</v>
      </c>
    </row>
    <row r="386" spans="1:9" x14ac:dyDescent="0.3">
      <c r="A386" t="s">
        <v>10</v>
      </c>
      <c r="B386">
        <v>3</v>
      </c>
      <c r="C386">
        <v>3</v>
      </c>
      <c r="D386">
        <v>1</v>
      </c>
      <c r="E386">
        <v>1E-3</v>
      </c>
      <c r="F386">
        <v>15.461654581406499</v>
      </c>
      <c r="G386">
        <v>11.8865806860909</v>
      </c>
      <c r="H386">
        <f t="shared" si="25"/>
        <v>3.5750738953155992</v>
      </c>
    </row>
    <row r="387" spans="1:9" x14ac:dyDescent="0.3">
      <c r="A387" t="s">
        <v>10</v>
      </c>
      <c r="B387">
        <v>3</v>
      </c>
      <c r="C387">
        <v>3</v>
      </c>
      <c r="D387">
        <v>2</v>
      </c>
      <c r="E387">
        <v>1E-3</v>
      </c>
      <c r="F387">
        <v>11.6375738240083</v>
      </c>
      <c r="G387">
        <v>10.90559285536991</v>
      </c>
      <c r="H387">
        <f t="shared" si="25"/>
        <v>0.73198096863838913</v>
      </c>
    </row>
    <row r="388" spans="1:9" x14ac:dyDescent="0.3">
      <c r="A388" t="s">
        <v>10</v>
      </c>
      <c r="B388">
        <v>3</v>
      </c>
      <c r="C388">
        <v>3</v>
      </c>
      <c r="D388">
        <v>3</v>
      </c>
      <c r="E388">
        <v>1E-3</v>
      </c>
      <c r="F388">
        <v>15.7961896183315</v>
      </c>
      <c r="G388">
        <v>12.376953488660698</v>
      </c>
      <c r="H388">
        <f t="shared" si="25"/>
        <v>3.4192361296708018</v>
      </c>
    </row>
    <row r="389" spans="1:9" x14ac:dyDescent="0.3">
      <c r="A389" t="s">
        <v>10</v>
      </c>
      <c r="B389">
        <v>3</v>
      </c>
      <c r="C389">
        <v>3</v>
      </c>
      <c r="D389">
        <v>4</v>
      </c>
      <c r="E389">
        <v>1E-3</v>
      </c>
      <c r="F389">
        <v>14.4253430223048</v>
      </c>
      <c r="G389">
        <v>12.266230099612148</v>
      </c>
      <c r="H389">
        <f t="shared" si="25"/>
        <v>2.1591129226926515</v>
      </c>
    </row>
    <row r="390" spans="1:9" x14ac:dyDescent="0.3">
      <c r="A390" t="s">
        <v>10</v>
      </c>
      <c r="B390">
        <v>3</v>
      </c>
      <c r="C390">
        <v>3</v>
      </c>
      <c r="D390">
        <v>5</v>
      </c>
      <c r="E390">
        <v>1E-3</v>
      </c>
      <c r="F390">
        <v>13.922414181414499</v>
      </c>
      <c r="G390">
        <v>13.746122497879195</v>
      </c>
      <c r="H390">
        <f t="shared" si="25"/>
        <v>0.17629168353530389</v>
      </c>
    </row>
    <row r="391" spans="1:9" x14ac:dyDescent="0.3">
      <c r="A391" t="s">
        <v>10</v>
      </c>
      <c r="B391">
        <v>3</v>
      </c>
      <c r="C391">
        <v>3</v>
      </c>
      <c r="D391">
        <v>6</v>
      </c>
      <c r="E391">
        <v>1E-3</v>
      </c>
      <c r="F391">
        <v>11.230356367011</v>
      </c>
      <c r="G391">
        <v>10.642467370620199</v>
      </c>
      <c r="H391">
        <f t="shared" si="25"/>
        <v>0.5878889963908005</v>
      </c>
    </row>
    <row r="392" spans="1:9" x14ac:dyDescent="0.3">
      <c r="A392" t="s">
        <v>10</v>
      </c>
      <c r="B392">
        <v>3</v>
      </c>
      <c r="C392">
        <v>3</v>
      </c>
      <c r="D392">
        <v>7</v>
      </c>
      <c r="E392">
        <v>1E-3</v>
      </c>
      <c r="F392">
        <v>14.2954338392138</v>
      </c>
      <c r="G392">
        <v>14.031508270068199</v>
      </c>
      <c r="H392">
        <f t="shared" si="25"/>
        <v>0.26392556914560039</v>
      </c>
    </row>
    <row r="393" spans="1:9" x14ac:dyDescent="0.3">
      <c r="A393" t="s">
        <v>10</v>
      </c>
      <c r="B393">
        <v>3</v>
      </c>
      <c r="C393">
        <v>3</v>
      </c>
      <c r="D393">
        <v>8</v>
      </c>
      <c r="E393">
        <v>1E-3</v>
      </c>
      <c r="F393">
        <v>14.4695975950802</v>
      </c>
      <c r="G393">
        <v>12.095069626933347</v>
      </c>
      <c r="H393">
        <f t="shared" si="25"/>
        <v>2.3745279681468539</v>
      </c>
    </row>
    <row r="394" spans="1:9" x14ac:dyDescent="0.3">
      <c r="A394" t="s">
        <v>10</v>
      </c>
      <c r="B394">
        <v>3</v>
      </c>
      <c r="C394">
        <v>3</v>
      </c>
      <c r="D394">
        <v>9</v>
      </c>
      <c r="E394">
        <v>1E-3</v>
      </c>
      <c r="F394">
        <v>12.622586975340401</v>
      </c>
      <c r="G394">
        <v>12.2</v>
      </c>
      <c r="H394">
        <f t="shared" si="25"/>
        <v>0.42258697534040124</v>
      </c>
    </row>
    <row r="395" spans="1:9" x14ac:dyDescent="0.3">
      <c r="A395" t="s">
        <v>10</v>
      </c>
      <c r="B395">
        <v>3</v>
      </c>
      <c r="C395">
        <v>3</v>
      </c>
      <c r="D395">
        <v>10</v>
      </c>
      <c r="E395">
        <v>1E-3</v>
      </c>
      <c r="F395">
        <v>13.1993052914831</v>
      </c>
      <c r="G395">
        <v>10.645966361908499</v>
      </c>
      <c r="H395">
        <f t="shared" si="25"/>
        <v>2.5533389295746005</v>
      </c>
    </row>
    <row r="396" spans="1:9" x14ac:dyDescent="0.3">
      <c r="A396" t="s">
        <v>10</v>
      </c>
      <c r="B396">
        <v>3</v>
      </c>
      <c r="C396">
        <v>3</v>
      </c>
      <c r="D396">
        <v>11</v>
      </c>
      <c r="E396">
        <v>1E-3</v>
      </c>
      <c r="F396">
        <v>13.482460805173201</v>
      </c>
      <c r="G396">
        <v>11.681389001136015</v>
      </c>
      <c r="H396">
        <f t="shared" si="25"/>
        <v>1.8010718040371856</v>
      </c>
    </row>
    <row r="397" spans="1:9" x14ac:dyDescent="0.3">
      <c r="A397" t="s">
        <v>10</v>
      </c>
      <c r="B397">
        <v>3</v>
      </c>
      <c r="C397">
        <v>3</v>
      </c>
      <c r="F397" s="1">
        <f>AVERAGE(F386:F396)</f>
        <v>13.6857196455243</v>
      </c>
      <c r="H397" s="1">
        <f>AVERAGE(H386:H396)</f>
        <v>1.6422759856807441</v>
      </c>
      <c r="I397">
        <f>H397/F397</f>
        <v>0.11999924214564958</v>
      </c>
    </row>
    <row r="398" spans="1:9" x14ac:dyDescent="0.3">
      <c r="A398" t="s">
        <v>10</v>
      </c>
      <c r="B398">
        <v>3</v>
      </c>
      <c r="C398">
        <v>3</v>
      </c>
      <c r="D398">
        <v>1</v>
      </c>
      <c r="E398">
        <v>0.01</v>
      </c>
      <c r="F398">
        <v>14.834214947842399</v>
      </c>
      <c r="G398">
        <v>14.720206547898499</v>
      </c>
      <c r="H398">
        <f t="shared" si="25"/>
        <v>0.11400839994390033</v>
      </c>
    </row>
    <row r="399" spans="1:9" x14ac:dyDescent="0.3">
      <c r="A399" t="s">
        <v>10</v>
      </c>
      <c r="B399">
        <v>3</v>
      </c>
      <c r="C399">
        <v>3</v>
      </c>
      <c r="D399">
        <v>2</v>
      </c>
      <c r="E399">
        <v>0.01</v>
      </c>
      <c r="F399">
        <v>10.0818056078345</v>
      </c>
      <c r="G399">
        <v>9.89</v>
      </c>
      <c r="H399">
        <f t="shared" si="25"/>
        <v>0.19180560783449963</v>
      </c>
    </row>
    <row r="400" spans="1:9" x14ac:dyDescent="0.3">
      <c r="A400" t="s">
        <v>10</v>
      </c>
      <c r="B400">
        <v>3</v>
      </c>
      <c r="C400">
        <v>3</v>
      </c>
      <c r="D400">
        <v>3</v>
      </c>
      <c r="E400">
        <v>0.01</v>
      </c>
      <c r="F400">
        <v>13.6836956927641</v>
      </c>
      <c r="G400">
        <v>13.572837064334101</v>
      </c>
      <c r="H400">
        <f t="shared" si="25"/>
        <v>0.11085862842999994</v>
      </c>
    </row>
    <row r="401" spans="1:9" x14ac:dyDescent="0.3">
      <c r="A401" t="s">
        <v>10</v>
      </c>
      <c r="B401">
        <v>3</v>
      </c>
      <c r="C401">
        <v>3</v>
      </c>
      <c r="D401">
        <v>4</v>
      </c>
      <c r="E401">
        <v>0.01</v>
      </c>
      <c r="F401">
        <v>10.544127250870201</v>
      </c>
      <c r="G401">
        <v>9.5149250704643098</v>
      </c>
      <c r="H401">
        <f t="shared" si="25"/>
        <v>1.0292021804058908</v>
      </c>
    </row>
    <row r="402" spans="1:9" x14ac:dyDescent="0.3">
      <c r="A402" t="s">
        <v>10</v>
      </c>
      <c r="B402">
        <v>3</v>
      </c>
      <c r="C402">
        <v>3</v>
      </c>
      <c r="D402">
        <v>5</v>
      </c>
      <c r="E402">
        <v>0.01</v>
      </c>
      <c r="F402">
        <v>13.3024450966064</v>
      </c>
      <c r="G402">
        <v>11.696241274504899</v>
      </c>
      <c r="H402">
        <f t="shared" si="25"/>
        <v>1.6062038221015005</v>
      </c>
    </row>
    <row r="403" spans="1:9" x14ac:dyDescent="0.3">
      <c r="A403" t="s">
        <v>10</v>
      </c>
      <c r="B403">
        <v>3</v>
      </c>
      <c r="C403">
        <v>3</v>
      </c>
      <c r="D403">
        <v>6</v>
      </c>
      <c r="E403">
        <v>0.01</v>
      </c>
      <c r="F403">
        <v>13.1127806369282</v>
      </c>
      <c r="G403">
        <v>12.422682638488567</v>
      </c>
      <c r="H403">
        <f t="shared" si="25"/>
        <v>0.69009799843963293</v>
      </c>
    </row>
    <row r="404" spans="1:9" x14ac:dyDescent="0.3">
      <c r="A404" t="s">
        <v>10</v>
      </c>
      <c r="B404">
        <v>3</v>
      </c>
      <c r="C404">
        <v>3</v>
      </c>
      <c r="D404">
        <v>7</v>
      </c>
      <c r="E404">
        <v>0.01</v>
      </c>
      <c r="F404">
        <v>11.5459296566981</v>
      </c>
      <c r="G404">
        <v>8.7237116552758192</v>
      </c>
      <c r="H404">
        <f t="shared" si="25"/>
        <v>2.8222180014222804</v>
      </c>
    </row>
    <row r="405" spans="1:9" x14ac:dyDescent="0.3">
      <c r="A405" t="s">
        <v>10</v>
      </c>
      <c r="B405">
        <v>3</v>
      </c>
      <c r="C405">
        <v>3</v>
      </c>
      <c r="D405">
        <v>8</v>
      </c>
      <c r="E405">
        <v>0.01</v>
      </c>
      <c r="F405">
        <v>13.3099850642842</v>
      </c>
      <c r="G405">
        <v>13.0814271647842</v>
      </c>
      <c r="H405">
        <f t="shared" si="25"/>
        <v>0.22855789950000016</v>
      </c>
    </row>
    <row r="406" spans="1:9" x14ac:dyDescent="0.3">
      <c r="A406" t="s">
        <v>10</v>
      </c>
      <c r="B406">
        <v>3</v>
      </c>
      <c r="C406">
        <v>3</v>
      </c>
      <c r="D406">
        <v>9</v>
      </c>
      <c r="E406">
        <v>0.01</v>
      </c>
      <c r="F406">
        <v>10.166221203579701</v>
      </c>
      <c r="G406">
        <v>9.1678113748921692</v>
      </c>
      <c r="H406">
        <f t="shared" si="25"/>
        <v>0.99840982868753159</v>
      </c>
    </row>
    <row r="407" spans="1:9" x14ac:dyDescent="0.3">
      <c r="A407" t="s">
        <v>10</v>
      </c>
      <c r="B407">
        <v>3</v>
      </c>
      <c r="C407">
        <v>3</v>
      </c>
      <c r="D407">
        <v>10</v>
      </c>
      <c r="E407">
        <v>0.01</v>
      </c>
      <c r="F407">
        <v>13.9314782090702</v>
      </c>
      <c r="G407">
        <v>13.195742794273189</v>
      </c>
      <c r="H407">
        <f t="shared" si="25"/>
        <v>0.73573541479701099</v>
      </c>
    </row>
    <row r="408" spans="1:9" x14ac:dyDescent="0.3">
      <c r="A408" t="s">
        <v>10</v>
      </c>
      <c r="B408">
        <v>3</v>
      </c>
      <c r="C408">
        <v>3</v>
      </c>
      <c r="D408">
        <v>11</v>
      </c>
      <c r="E408">
        <v>0.01</v>
      </c>
      <c r="F408">
        <v>10.443429478411099</v>
      </c>
      <c r="G408">
        <v>10.036098512203436</v>
      </c>
      <c r="H408">
        <f t="shared" si="25"/>
        <v>0.40733096620766318</v>
      </c>
    </row>
    <row r="409" spans="1:9" x14ac:dyDescent="0.3">
      <c r="A409" t="s">
        <v>10</v>
      </c>
      <c r="B409">
        <v>3</v>
      </c>
      <c r="C409">
        <v>3</v>
      </c>
      <c r="F409" s="1">
        <f>AVERAGE(F398:F408)</f>
        <v>12.268737531353555</v>
      </c>
      <c r="H409" s="1">
        <f>AVERAGE(H398:H408)</f>
        <v>0.81222079525181001</v>
      </c>
      <c r="I409">
        <f>H409/F409</f>
        <v>6.6202475452435683E-2</v>
      </c>
    </row>
    <row r="410" spans="1:9" x14ac:dyDescent="0.3">
      <c r="A410" t="s">
        <v>10</v>
      </c>
      <c r="B410">
        <v>3</v>
      </c>
      <c r="C410">
        <v>3</v>
      </c>
      <c r="D410">
        <v>1</v>
      </c>
      <c r="E410">
        <v>0.1</v>
      </c>
      <c r="F410">
        <v>12.8445971885787</v>
      </c>
      <c r="G410">
        <v>11.2529920696064</v>
      </c>
      <c r="H410">
        <f t="shared" si="25"/>
        <v>1.5916051189722999</v>
      </c>
    </row>
    <row r="411" spans="1:9" x14ac:dyDescent="0.3">
      <c r="A411" t="s">
        <v>10</v>
      </c>
      <c r="B411">
        <v>3</v>
      </c>
      <c r="C411">
        <v>3</v>
      </c>
      <c r="D411">
        <v>2</v>
      </c>
      <c r="E411">
        <v>0.1</v>
      </c>
      <c r="F411">
        <v>17.861207032931599</v>
      </c>
      <c r="G411">
        <v>15.50063274339008</v>
      </c>
      <c r="H411">
        <f t="shared" si="25"/>
        <v>2.3605742895415194</v>
      </c>
    </row>
    <row r="412" spans="1:9" x14ac:dyDescent="0.3">
      <c r="A412" t="s">
        <v>10</v>
      </c>
      <c r="B412">
        <v>3</v>
      </c>
      <c r="C412">
        <v>3</v>
      </c>
      <c r="D412">
        <v>3</v>
      </c>
      <c r="E412">
        <v>0.1</v>
      </c>
      <c r="F412">
        <v>15.4759977894877</v>
      </c>
      <c r="G412">
        <v>15.37</v>
      </c>
      <c r="H412">
        <f t="shared" si="25"/>
        <v>0.10599778948770044</v>
      </c>
    </row>
    <row r="413" spans="1:9" x14ac:dyDescent="0.3">
      <c r="A413" t="s">
        <v>10</v>
      </c>
      <c r="B413">
        <v>3</v>
      </c>
      <c r="C413">
        <v>3</v>
      </c>
      <c r="D413">
        <v>4</v>
      </c>
      <c r="E413">
        <v>0.1</v>
      </c>
      <c r="F413">
        <v>13.724349373116199</v>
      </c>
      <c r="G413">
        <v>12.7</v>
      </c>
      <c r="H413">
        <f t="shared" si="25"/>
        <v>1.0243493731162001</v>
      </c>
    </row>
    <row r="414" spans="1:9" x14ac:dyDescent="0.3">
      <c r="A414" t="s">
        <v>10</v>
      </c>
      <c r="B414">
        <v>3</v>
      </c>
      <c r="C414">
        <v>3</v>
      </c>
      <c r="D414">
        <v>5</v>
      </c>
      <c r="E414">
        <v>0.1</v>
      </c>
      <c r="F414">
        <v>13.569891282824999</v>
      </c>
      <c r="G414">
        <v>12.06597</v>
      </c>
      <c r="H414">
        <f t="shared" si="25"/>
        <v>1.503921282824999</v>
      </c>
    </row>
    <row r="415" spans="1:9" x14ac:dyDescent="0.3">
      <c r="A415" t="s">
        <v>10</v>
      </c>
      <c r="B415">
        <v>3</v>
      </c>
      <c r="C415">
        <v>3</v>
      </c>
      <c r="D415">
        <v>6</v>
      </c>
      <c r="E415">
        <v>0.1</v>
      </c>
      <c r="F415">
        <v>15.194335408988399</v>
      </c>
      <c r="G415">
        <v>15.136166998397901</v>
      </c>
      <c r="H415">
        <f t="shared" si="25"/>
        <v>5.8168410590498709E-2</v>
      </c>
    </row>
    <row r="416" spans="1:9" x14ac:dyDescent="0.3">
      <c r="A416" t="s">
        <v>10</v>
      </c>
      <c r="B416">
        <v>3</v>
      </c>
      <c r="C416">
        <v>3</v>
      </c>
      <c r="D416">
        <v>7</v>
      </c>
      <c r="E416">
        <v>0.1</v>
      </c>
      <c r="F416">
        <v>11.2295138465792</v>
      </c>
      <c r="G416">
        <v>11.209</v>
      </c>
      <c r="H416">
        <f t="shared" si="25"/>
        <v>2.0513846579200745E-2</v>
      </c>
    </row>
    <row r="417" spans="1:9" x14ac:dyDescent="0.3">
      <c r="A417" t="s">
        <v>10</v>
      </c>
      <c r="B417">
        <v>3</v>
      </c>
      <c r="C417">
        <v>3</v>
      </c>
      <c r="D417">
        <v>8</v>
      </c>
      <c r="E417">
        <v>0.1</v>
      </c>
      <c r="F417">
        <v>14.917039395527601</v>
      </c>
      <c r="G417">
        <v>14.844519290195002</v>
      </c>
      <c r="H417">
        <f t="shared" si="25"/>
        <v>7.2520105332598561E-2</v>
      </c>
    </row>
    <row r="418" spans="1:9" x14ac:dyDescent="0.3">
      <c r="A418" t="s">
        <v>10</v>
      </c>
      <c r="B418">
        <v>3</v>
      </c>
      <c r="C418">
        <v>3</v>
      </c>
      <c r="D418">
        <v>9</v>
      </c>
      <c r="E418">
        <v>0.1</v>
      </c>
      <c r="F418">
        <v>10.156403331624601</v>
      </c>
      <c r="G418">
        <v>9.4546857397739998</v>
      </c>
      <c r="H418">
        <f t="shared" si="25"/>
        <v>0.7017175918506009</v>
      </c>
    </row>
    <row r="419" spans="1:9" x14ac:dyDescent="0.3">
      <c r="A419" t="s">
        <v>10</v>
      </c>
      <c r="B419">
        <v>3</v>
      </c>
      <c r="C419">
        <v>3</v>
      </c>
      <c r="D419">
        <v>10</v>
      </c>
      <c r="E419">
        <v>0.1</v>
      </c>
      <c r="F419">
        <v>14.3086778611705</v>
      </c>
      <c r="G419">
        <v>14.2</v>
      </c>
      <c r="H419">
        <f t="shared" si="25"/>
        <v>0.10867786117050038</v>
      </c>
    </row>
    <row r="420" spans="1:9" x14ac:dyDescent="0.3">
      <c r="A420" t="s">
        <v>10</v>
      </c>
      <c r="B420">
        <v>3</v>
      </c>
      <c r="C420">
        <v>3</v>
      </c>
      <c r="D420">
        <v>11</v>
      </c>
      <c r="E420">
        <v>0.1</v>
      </c>
      <c r="F420">
        <v>12.974862903505199</v>
      </c>
      <c r="G420">
        <v>12.641612471293501</v>
      </c>
      <c r="H420">
        <f t="shared" si="25"/>
        <v>0.33325043221169892</v>
      </c>
    </row>
    <row r="421" spans="1:9" x14ac:dyDescent="0.3">
      <c r="A421" t="s">
        <v>10</v>
      </c>
      <c r="B421">
        <v>3</v>
      </c>
      <c r="C421">
        <v>3</v>
      </c>
      <c r="F421" s="1">
        <f>AVERAGE(F410:F420)</f>
        <v>13.84153412857588</v>
      </c>
      <c r="H421" s="1">
        <f>AVERAGE(H410:H420)</f>
        <v>0.71648146378889244</v>
      </c>
      <c r="I421">
        <f>H421/F421</f>
        <v>5.1763154079121527E-2</v>
      </c>
    </row>
    <row r="422" spans="1:9" x14ac:dyDescent="0.3">
      <c r="A422" t="s">
        <v>10</v>
      </c>
      <c r="B422">
        <v>3</v>
      </c>
      <c r="C422">
        <v>3</v>
      </c>
      <c r="D422">
        <v>1</v>
      </c>
      <c r="E422">
        <v>1</v>
      </c>
      <c r="F422">
        <v>14.388421730699401</v>
      </c>
      <c r="G422">
        <v>13.888130387943566</v>
      </c>
      <c r="H422">
        <f t="shared" si="25"/>
        <v>0.50029134275583509</v>
      </c>
    </row>
    <row r="423" spans="1:9" x14ac:dyDescent="0.3">
      <c r="A423" t="s">
        <v>10</v>
      </c>
      <c r="B423">
        <v>3</v>
      </c>
      <c r="C423">
        <v>3</v>
      </c>
      <c r="D423">
        <v>2</v>
      </c>
      <c r="E423">
        <v>1</v>
      </c>
      <c r="F423">
        <v>8.9176758776815692</v>
      </c>
      <c r="G423">
        <v>8.8812422447225199</v>
      </c>
      <c r="H423">
        <f t="shared" si="25"/>
        <v>3.6433632959049334E-2</v>
      </c>
    </row>
    <row r="424" spans="1:9" x14ac:dyDescent="0.3">
      <c r="A424" t="s">
        <v>10</v>
      </c>
      <c r="B424">
        <v>3</v>
      </c>
      <c r="C424">
        <v>3</v>
      </c>
      <c r="D424">
        <v>3</v>
      </c>
      <c r="E424">
        <v>1</v>
      </c>
      <c r="F424">
        <v>14.104430390068</v>
      </c>
      <c r="G424">
        <v>14.01</v>
      </c>
      <c r="H424">
        <f t="shared" si="25"/>
        <v>9.4430390068000136E-2</v>
      </c>
    </row>
    <row r="425" spans="1:9" x14ac:dyDescent="0.3">
      <c r="A425" t="s">
        <v>10</v>
      </c>
      <c r="B425">
        <v>3</v>
      </c>
      <c r="C425">
        <v>3</v>
      </c>
      <c r="D425">
        <v>4</v>
      </c>
      <c r="E425">
        <v>1</v>
      </c>
      <c r="F425">
        <v>15.1161323807786</v>
      </c>
      <c r="G425">
        <v>14.9374316365043</v>
      </c>
      <c r="H425">
        <f t="shared" si="25"/>
        <v>0.17870074427430005</v>
      </c>
    </row>
    <row r="426" spans="1:9" x14ac:dyDescent="0.3">
      <c r="A426" t="s">
        <v>10</v>
      </c>
      <c r="B426">
        <v>3</v>
      </c>
      <c r="C426">
        <v>3</v>
      </c>
      <c r="D426">
        <v>5</v>
      </c>
      <c r="E426">
        <v>1</v>
      </c>
      <c r="F426">
        <v>11.068257684003299</v>
      </c>
      <c r="G426">
        <v>10.4783897980041</v>
      </c>
      <c r="H426">
        <f t="shared" si="25"/>
        <v>0.58986788599919926</v>
      </c>
    </row>
    <row r="427" spans="1:9" x14ac:dyDescent="0.3">
      <c r="A427" t="s">
        <v>10</v>
      </c>
      <c r="B427">
        <v>3</v>
      </c>
      <c r="C427">
        <v>3</v>
      </c>
      <c r="D427">
        <v>6</v>
      </c>
      <c r="E427">
        <v>1</v>
      </c>
      <c r="F427">
        <v>15.518140741864899</v>
      </c>
      <c r="G427">
        <v>15.217392050060299</v>
      </c>
      <c r="H427">
        <f t="shared" ref="H427:H432" si="26">F427-G427</f>
        <v>0.30074869180459984</v>
      </c>
    </row>
    <row r="428" spans="1:9" x14ac:dyDescent="0.3">
      <c r="A428" t="s">
        <v>10</v>
      </c>
      <c r="B428">
        <v>3</v>
      </c>
      <c r="C428">
        <v>3</v>
      </c>
      <c r="D428">
        <v>7</v>
      </c>
      <c r="E428">
        <v>1</v>
      </c>
      <c r="F428">
        <v>8.8043996362333399</v>
      </c>
      <c r="G428">
        <v>8.7899999999999991</v>
      </c>
      <c r="H428">
        <f t="shared" si="26"/>
        <v>1.4399636233340729E-2</v>
      </c>
    </row>
    <row r="429" spans="1:9" x14ac:dyDescent="0.3">
      <c r="A429" t="s">
        <v>10</v>
      </c>
      <c r="B429">
        <v>3</v>
      </c>
      <c r="C429">
        <v>3</v>
      </c>
      <c r="D429">
        <v>8</v>
      </c>
      <c r="E429">
        <v>1</v>
      </c>
      <c r="F429">
        <v>13.4744273203618</v>
      </c>
      <c r="G429">
        <v>13.37</v>
      </c>
      <c r="H429">
        <f t="shared" si="26"/>
        <v>0.10442732036180047</v>
      </c>
    </row>
    <row r="430" spans="1:9" x14ac:dyDescent="0.3">
      <c r="A430" t="s">
        <v>10</v>
      </c>
      <c r="B430">
        <v>3</v>
      </c>
      <c r="C430">
        <v>3</v>
      </c>
      <c r="D430">
        <v>9</v>
      </c>
      <c r="E430">
        <v>1</v>
      </c>
      <c r="F430">
        <v>13.636597672243999</v>
      </c>
      <c r="G430">
        <v>13.43</v>
      </c>
      <c r="H430">
        <f t="shared" si="26"/>
        <v>0.2065976722439995</v>
      </c>
    </row>
    <row r="431" spans="1:9" x14ac:dyDescent="0.3">
      <c r="A431" t="s">
        <v>10</v>
      </c>
      <c r="B431">
        <v>3</v>
      </c>
      <c r="C431">
        <v>3</v>
      </c>
      <c r="D431">
        <v>10</v>
      </c>
      <c r="E431">
        <v>1</v>
      </c>
      <c r="F431">
        <v>15.1072507735656</v>
      </c>
      <c r="G431">
        <v>14.875534102580099</v>
      </c>
      <c r="H431">
        <f t="shared" si="26"/>
        <v>0.23171667098550053</v>
      </c>
    </row>
    <row r="432" spans="1:9" x14ac:dyDescent="0.3">
      <c r="A432" t="s">
        <v>10</v>
      </c>
      <c r="B432">
        <v>3</v>
      </c>
      <c r="C432">
        <v>3</v>
      </c>
      <c r="D432">
        <v>11</v>
      </c>
      <c r="E432">
        <v>1</v>
      </c>
      <c r="F432">
        <v>12.318561871840799</v>
      </c>
      <c r="G432">
        <v>11.7790062506753</v>
      </c>
      <c r="H432">
        <f t="shared" si="26"/>
        <v>0.53955562116549949</v>
      </c>
    </row>
    <row r="433" spans="1:9" x14ac:dyDescent="0.3">
      <c r="A433" t="s">
        <v>10</v>
      </c>
      <c r="B433">
        <v>3</v>
      </c>
      <c r="C433">
        <v>3</v>
      </c>
      <c r="F433" s="1">
        <f>AVERAGE(F422:F432)</f>
        <v>12.950390552667391</v>
      </c>
      <c r="H433" s="1">
        <f>AVERAGE(H422:H432)</f>
        <v>0.2542881462591931</v>
      </c>
      <c r="I433">
        <f>H433/F433</f>
        <v>1.9635558111165796E-2</v>
      </c>
    </row>
    <row r="434" spans="1:9" x14ac:dyDescent="0.3">
      <c r="A434" t="s">
        <v>10</v>
      </c>
      <c r="B434">
        <v>5</v>
      </c>
      <c r="C434">
        <v>1</v>
      </c>
      <c r="D434">
        <v>1</v>
      </c>
      <c r="E434">
        <v>0</v>
      </c>
      <c r="F434">
        <v>64.701999999999998</v>
      </c>
      <c r="H434">
        <f>F434-G434</f>
        <v>64.701999999999998</v>
      </c>
    </row>
    <row r="435" spans="1:9" x14ac:dyDescent="0.3">
      <c r="A435" t="s">
        <v>10</v>
      </c>
      <c r="B435">
        <v>5</v>
      </c>
      <c r="C435">
        <v>1</v>
      </c>
      <c r="D435">
        <v>2</v>
      </c>
      <c r="E435">
        <v>0</v>
      </c>
      <c r="F435">
        <v>59.595999999999997</v>
      </c>
      <c r="H435">
        <f t="shared" ref="H435:H444" si="27">F435-G435</f>
        <v>59.595999999999997</v>
      </c>
    </row>
    <row r="436" spans="1:9" x14ac:dyDescent="0.3">
      <c r="A436" t="s">
        <v>10</v>
      </c>
      <c r="B436">
        <v>5</v>
      </c>
      <c r="C436">
        <v>1</v>
      </c>
      <c r="D436">
        <v>3</v>
      </c>
      <c r="E436">
        <v>0</v>
      </c>
      <c r="F436">
        <v>75.123999999999995</v>
      </c>
      <c r="H436">
        <f t="shared" si="27"/>
        <v>75.123999999999995</v>
      </c>
    </row>
    <row r="437" spans="1:9" x14ac:dyDescent="0.3">
      <c r="A437" t="s">
        <v>10</v>
      </c>
      <c r="B437">
        <v>5</v>
      </c>
      <c r="C437">
        <v>1</v>
      </c>
      <c r="D437">
        <v>4</v>
      </c>
      <c r="E437">
        <v>0</v>
      </c>
      <c r="F437">
        <v>64.248999999999995</v>
      </c>
      <c r="H437">
        <f t="shared" si="27"/>
        <v>64.248999999999995</v>
      </c>
    </row>
    <row r="438" spans="1:9" x14ac:dyDescent="0.3">
      <c r="A438" t="s">
        <v>10</v>
      </c>
      <c r="B438">
        <v>5</v>
      </c>
      <c r="C438">
        <v>1</v>
      </c>
      <c r="D438">
        <v>5</v>
      </c>
      <c r="E438">
        <v>0</v>
      </c>
      <c r="F438">
        <v>62.981000000000002</v>
      </c>
      <c r="H438">
        <f t="shared" si="27"/>
        <v>62.981000000000002</v>
      </c>
    </row>
    <row r="439" spans="1:9" x14ac:dyDescent="0.3">
      <c r="A439" t="s">
        <v>10</v>
      </c>
      <c r="B439">
        <v>5</v>
      </c>
      <c r="C439">
        <v>1</v>
      </c>
      <c r="D439">
        <v>6</v>
      </c>
      <c r="E439">
        <v>0</v>
      </c>
      <c r="F439">
        <v>75.763999999999996</v>
      </c>
      <c r="G439">
        <v>49.896073146677296</v>
      </c>
      <c r="H439">
        <f t="shared" si="27"/>
        <v>25.8679268533227</v>
      </c>
    </row>
    <row r="440" spans="1:9" x14ac:dyDescent="0.3">
      <c r="A440" t="s">
        <v>10</v>
      </c>
      <c r="B440">
        <v>5</v>
      </c>
      <c r="C440">
        <v>1</v>
      </c>
      <c r="D440">
        <v>7</v>
      </c>
      <c r="E440">
        <v>0</v>
      </c>
      <c r="F440">
        <v>62.500999999999998</v>
      </c>
      <c r="H440">
        <f t="shared" si="27"/>
        <v>62.500999999999998</v>
      </c>
    </row>
    <row r="441" spans="1:9" x14ac:dyDescent="0.3">
      <c r="A441" t="s">
        <v>10</v>
      </c>
      <c r="B441">
        <v>5</v>
      </c>
      <c r="C441">
        <v>1</v>
      </c>
      <c r="D441">
        <v>8</v>
      </c>
      <c r="E441">
        <v>0</v>
      </c>
      <c r="F441">
        <v>66.081999999999994</v>
      </c>
      <c r="G441">
        <v>11.5845216239235</v>
      </c>
      <c r="H441">
        <f t="shared" si="27"/>
        <v>54.497478376076494</v>
      </c>
    </row>
    <row r="442" spans="1:9" x14ac:dyDescent="0.3">
      <c r="A442" t="s">
        <v>10</v>
      </c>
      <c r="B442">
        <v>5</v>
      </c>
      <c r="C442">
        <v>1</v>
      </c>
      <c r="D442">
        <v>9</v>
      </c>
      <c r="E442">
        <v>0</v>
      </c>
      <c r="F442">
        <v>76.403999999999996</v>
      </c>
      <c r="H442">
        <f t="shared" si="27"/>
        <v>76.403999999999996</v>
      </c>
    </row>
    <row r="443" spans="1:9" x14ac:dyDescent="0.3">
      <c r="A443" t="s">
        <v>10</v>
      </c>
      <c r="B443">
        <v>5</v>
      </c>
      <c r="C443">
        <v>1</v>
      </c>
      <c r="D443">
        <v>10</v>
      </c>
      <c r="E443">
        <v>0</v>
      </c>
      <c r="F443">
        <v>55.564999999999998</v>
      </c>
      <c r="G443">
        <v>14.02255891820613</v>
      </c>
      <c r="H443">
        <f t="shared" si="27"/>
        <v>41.542441081793868</v>
      </c>
    </row>
    <row r="444" spans="1:9" x14ac:dyDescent="0.3">
      <c r="A444" t="s">
        <v>10</v>
      </c>
      <c r="B444">
        <v>5</v>
      </c>
      <c r="C444">
        <v>1</v>
      </c>
      <c r="D444">
        <v>11</v>
      </c>
      <c r="E444">
        <v>0</v>
      </c>
      <c r="F444">
        <v>46.935000000000002</v>
      </c>
      <c r="H444">
        <f t="shared" si="27"/>
        <v>46.935000000000002</v>
      </c>
    </row>
    <row r="445" spans="1:9" x14ac:dyDescent="0.3">
      <c r="A445" t="s">
        <v>10</v>
      </c>
      <c r="B445">
        <v>5</v>
      </c>
      <c r="C445">
        <v>1</v>
      </c>
      <c r="F445" s="1">
        <f>AVERAGE(F434:F444)</f>
        <v>64.536636363636362</v>
      </c>
      <c r="H445" s="1">
        <f>AVERAGE(H434:H444)</f>
        <v>57.672713301017545</v>
      </c>
      <c r="I445">
        <f>H445/F445</f>
        <v>0.8936429995523234</v>
      </c>
    </row>
    <row r="446" spans="1:9" x14ac:dyDescent="0.3">
      <c r="A446" t="s">
        <v>10</v>
      </c>
      <c r="B446">
        <v>5</v>
      </c>
      <c r="C446">
        <v>1</v>
      </c>
      <c r="D446">
        <v>1</v>
      </c>
      <c r="E446">
        <v>9.9999999999999995E-7</v>
      </c>
      <c r="F446">
        <v>68.369</v>
      </c>
      <c r="G446">
        <v>25.788434366744298</v>
      </c>
      <c r="H446">
        <f>F446-G446</f>
        <v>42.580565633255702</v>
      </c>
    </row>
    <row r="447" spans="1:9" x14ac:dyDescent="0.3">
      <c r="A447" t="s">
        <v>10</v>
      </c>
      <c r="B447">
        <v>5</v>
      </c>
      <c r="C447">
        <v>1</v>
      </c>
      <c r="D447">
        <v>2</v>
      </c>
      <c r="E447">
        <v>9.9999999999999995E-7</v>
      </c>
      <c r="F447">
        <v>74.113</v>
      </c>
      <c r="G447">
        <v>15.900954182836617</v>
      </c>
      <c r="H447">
        <f t="shared" ref="H447:H456" si="28">F447-G447</f>
        <v>58.212045817163386</v>
      </c>
    </row>
    <row r="448" spans="1:9" x14ac:dyDescent="0.3">
      <c r="A448" t="s">
        <v>10</v>
      </c>
      <c r="B448">
        <v>5</v>
      </c>
      <c r="C448">
        <v>1</v>
      </c>
      <c r="D448">
        <v>3</v>
      </c>
      <c r="E448">
        <v>9.9999999999999995E-7</v>
      </c>
      <c r="F448">
        <v>82.707999999999998</v>
      </c>
      <c r="G448">
        <v>31.3</v>
      </c>
      <c r="H448">
        <f t="shared" si="28"/>
        <v>51.408000000000001</v>
      </c>
    </row>
    <row r="449" spans="1:9" x14ac:dyDescent="0.3">
      <c r="A449" t="s">
        <v>10</v>
      </c>
      <c r="B449">
        <v>5</v>
      </c>
      <c r="C449">
        <v>1</v>
      </c>
      <c r="D449">
        <v>4</v>
      </c>
      <c r="E449">
        <v>9.9999999999999995E-7</v>
      </c>
      <c r="F449">
        <v>81.254000000000005</v>
      </c>
      <c r="G449">
        <v>17.2904646678513</v>
      </c>
      <c r="H449">
        <f t="shared" si="28"/>
        <v>63.963535332148709</v>
      </c>
    </row>
    <row r="450" spans="1:9" x14ac:dyDescent="0.3">
      <c r="A450" t="s">
        <v>10</v>
      </c>
      <c r="B450">
        <v>5</v>
      </c>
      <c r="C450">
        <v>1</v>
      </c>
      <c r="D450">
        <v>5</v>
      </c>
      <c r="E450">
        <v>9.9999999999999995E-7</v>
      </c>
      <c r="F450" t="s">
        <v>8</v>
      </c>
      <c r="G450" t="s">
        <v>8</v>
      </c>
      <c r="H450" t="s">
        <v>8</v>
      </c>
    </row>
    <row r="451" spans="1:9" x14ac:dyDescent="0.3">
      <c r="A451" t="s">
        <v>10</v>
      </c>
      <c r="B451">
        <v>5</v>
      </c>
      <c r="C451">
        <v>1</v>
      </c>
      <c r="D451">
        <v>6</v>
      </c>
      <c r="E451">
        <v>9.9999999999999995E-7</v>
      </c>
      <c r="F451" t="s">
        <v>8</v>
      </c>
      <c r="G451" t="s">
        <v>8</v>
      </c>
      <c r="H451" t="s">
        <v>8</v>
      </c>
    </row>
    <row r="452" spans="1:9" x14ac:dyDescent="0.3">
      <c r="A452" t="s">
        <v>10</v>
      </c>
      <c r="B452">
        <v>5</v>
      </c>
      <c r="C452">
        <v>1</v>
      </c>
      <c r="D452">
        <v>7</v>
      </c>
      <c r="E452">
        <v>9.9999999999999995E-7</v>
      </c>
      <c r="F452" t="s">
        <v>8</v>
      </c>
      <c r="G452" t="s">
        <v>8</v>
      </c>
      <c r="H452" t="s">
        <v>8</v>
      </c>
    </row>
    <row r="453" spans="1:9" x14ac:dyDescent="0.3">
      <c r="A453" t="s">
        <v>10</v>
      </c>
      <c r="B453">
        <v>5</v>
      </c>
      <c r="C453">
        <v>1</v>
      </c>
      <c r="D453">
        <v>8</v>
      </c>
      <c r="E453">
        <v>9.9999999999999995E-7</v>
      </c>
      <c r="F453" t="s">
        <v>8</v>
      </c>
      <c r="G453" t="s">
        <v>8</v>
      </c>
      <c r="H453" t="s">
        <v>8</v>
      </c>
    </row>
    <row r="454" spans="1:9" x14ac:dyDescent="0.3">
      <c r="A454" t="s">
        <v>10</v>
      </c>
      <c r="B454">
        <v>5</v>
      </c>
      <c r="C454">
        <v>1</v>
      </c>
      <c r="D454">
        <v>9</v>
      </c>
      <c r="E454">
        <v>9.9999999999999995E-7</v>
      </c>
      <c r="F454">
        <v>60.171999999999997</v>
      </c>
      <c r="G454">
        <v>9.3125663165477395</v>
      </c>
      <c r="H454">
        <f t="shared" si="28"/>
        <v>50.859433683452259</v>
      </c>
    </row>
    <row r="455" spans="1:9" x14ac:dyDescent="0.3">
      <c r="A455" t="s">
        <v>10</v>
      </c>
      <c r="B455">
        <v>5</v>
      </c>
      <c r="C455">
        <v>1</v>
      </c>
      <c r="D455">
        <v>10</v>
      </c>
      <c r="E455">
        <v>9.9999999999999995E-7</v>
      </c>
      <c r="F455">
        <v>71.617000000000004</v>
      </c>
      <c r="G455">
        <v>21.29</v>
      </c>
      <c r="H455">
        <f t="shared" si="28"/>
        <v>50.327000000000005</v>
      </c>
    </row>
    <row r="456" spans="1:9" x14ac:dyDescent="0.3">
      <c r="A456" t="s">
        <v>10</v>
      </c>
      <c r="B456">
        <v>5</v>
      </c>
      <c r="C456">
        <v>1</v>
      </c>
      <c r="D456">
        <v>11</v>
      </c>
      <c r="E456">
        <v>9.9999999999999995E-7</v>
      </c>
      <c r="F456">
        <v>51.142000000000003</v>
      </c>
      <c r="G456">
        <v>27.298526994889677</v>
      </c>
      <c r="H456">
        <f t="shared" si="28"/>
        <v>23.843473005110326</v>
      </c>
    </row>
    <row r="457" spans="1:9" x14ac:dyDescent="0.3">
      <c r="A457" t="s">
        <v>10</v>
      </c>
      <c r="B457">
        <v>5</v>
      </c>
      <c r="C457">
        <v>1</v>
      </c>
      <c r="F457" s="1">
        <f>AVERAGE(F446:F456)</f>
        <v>69.910714285714292</v>
      </c>
      <c r="H457" s="1">
        <f>AVERAGE(H446:H456)</f>
        <v>48.742007638732908</v>
      </c>
      <c r="I457">
        <f>H457/F457</f>
        <v>0.69720368525390619</v>
      </c>
    </row>
    <row r="458" spans="1:9" x14ac:dyDescent="0.3">
      <c r="A458" t="s">
        <v>10</v>
      </c>
      <c r="B458">
        <v>5</v>
      </c>
      <c r="C458">
        <v>1</v>
      </c>
      <c r="D458">
        <v>1</v>
      </c>
      <c r="E458">
        <v>1E-4</v>
      </c>
      <c r="F458">
        <v>73.263000000000005</v>
      </c>
      <c r="G458">
        <v>21.245493481609408</v>
      </c>
      <c r="H458">
        <f>F458-G458</f>
        <v>52.017506518390597</v>
      </c>
    </row>
    <row r="459" spans="1:9" x14ac:dyDescent="0.3">
      <c r="A459" t="s">
        <v>10</v>
      </c>
      <c r="B459">
        <v>5</v>
      </c>
      <c r="C459">
        <v>1</v>
      </c>
      <c r="D459">
        <v>2</v>
      </c>
      <c r="E459">
        <v>1E-4</v>
      </c>
      <c r="F459">
        <v>63.417000000000002</v>
      </c>
      <c r="G459">
        <v>35.774866715968415</v>
      </c>
      <c r="H459">
        <f t="shared" ref="H459:H468" si="29">F459-G459</f>
        <v>27.642133284031587</v>
      </c>
    </row>
    <row r="460" spans="1:9" x14ac:dyDescent="0.3">
      <c r="A460" t="s">
        <v>10</v>
      </c>
      <c r="B460">
        <v>5</v>
      </c>
      <c r="C460">
        <v>1</v>
      </c>
      <c r="D460">
        <v>3</v>
      </c>
      <c r="E460">
        <v>1E-4</v>
      </c>
      <c r="F460">
        <v>78.159000000000006</v>
      </c>
      <c r="G460">
        <v>42</v>
      </c>
      <c r="H460">
        <f t="shared" si="29"/>
        <v>36.159000000000006</v>
      </c>
    </row>
    <row r="461" spans="1:9" x14ac:dyDescent="0.3">
      <c r="A461" t="s">
        <v>10</v>
      </c>
      <c r="B461">
        <v>5</v>
      </c>
      <c r="C461">
        <v>1</v>
      </c>
      <c r="D461">
        <v>4</v>
      </c>
      <c r="E461">
        <v>1E-4</v>
      </c>
      <c r="F461">
        <v>56.628999999999998</v>
      </c>
      <c r="G461">
        <v>26.62558612227307</v>
      </c>
      <c r="H461">
        <f t="shared" si="29"/>
        <v>30.003413877726928</v>
      </c>
    </row>
    <row r="462" spans="1:9" x14ac:dyDescent="0.3">
      <c r="A462" t="s">
        <v>10</v>
      </c>
      <c r="B462">
        <v>5</v>
      </c>
      <c r="C462">
        <v>1</v>
      </c>
      <c r="D462">
        <v>5</v>
      </c>
      <c r="E462">
        <v>1E-4</v>
      </c>
      <c r="F462">
        <v>80.914000000000001</v>
      </c>
      <c r="G462">
        <v>39.254116984320603</v>
      </c>
      <c r="H462">
        <f t="shared" si="29"/>
        <v>41.659883015679398</v>
      </c>
    </row>
    <row r="463" spans="1:9" x14ac:dyDescent="0.3">
      <c r="A463" t="s">
        <v>10</v>
      </c>
      <c r="B463">
        <v>5</v>
      </c>
      <c r="C463">
        <v>1</v>
      </c>
      <c r="D463">
        <v>6</v>
      </c>
      <c r="E463">
        <v>1E-4</v>
      </c>
      <c r="F463">
        <v>76.97</v>
      </c>
      <c r="G463">
        <v>45</v>
      </c>
      <c r="H463">
        <f t="shared" si="29"/>
        <v>31.97</v>
      </c>
    </row>
    <row r="464" spans="1:9" x14ac:dyDescent="0.3">
      <c r="A464" t="s">
        <v>10</v>
      </c>
      <c r="B464">
        <v>5</v>
      </c>
      <c r="C464">
        <v>1</v>
      </c>
      <c r="D464">
        <v>7</v>
      </c>
      <c r="E464">
        <v>1E-4</v>
      </c>
      <c r="F464">
        <v>78.433999999999997</v>
      </c>
      <c r="G464">
        <v>43.361747199981757</v>
      </c>
      <c r="H464">
        <f t="shared" si="29"/>
        <v>35.072252800018241</v>
      </c>
    </row>
    <row r="465" spans="1:9" x14ac:dyDescent="0.3">
      <c r="A465" t="s">
        <v>10</v>
      </c>
      <c r="B465">
        <v>5</v>
      </c>
      <c r="C465">
        <v>1</v>
      </c>
      <c r="D465">
        <v>8</v>
      </c>
      <c r="E465">
        <v>1E-4</v>
      </c>
      <c r="F465">
        <v>66.911000000000001</v>
      </c>
      <c r="G465">
        <v>34.131813632107288</v>
      </c>
      <c r="H465">
        <f t="shared" si="29"/>
        <v>32.779186367892713</v>
      </c>
    </row>
    <row r="466" spans="1:9" x14ac:dyDescent="0.3">
      <c r="A466" t="s">
        <v>10</v>
      </c>
      <c r="B466">
        <v>5</v>
      </c>
      <c r="C466">
        <v>1</v>
      </c>
      <c r="D466">
        <v>9</v>
      </c>
      <c r="E466">
        <v>1E-4</v>
      </c>
      <c r="F466">
        <v>58.008000000000003</v>
      </c>
      <c r="G466">
        <v>24.250092364131884</v>
      </c>
      <c r="H466">
        <f t="shared" si="29"/>
        <v>33.757907635868122</v>
      </c>
    </row>
    <row r="467" spans="1:9" x14ac:dyDescent="0.3">
      <c r="A467" t="s">
        <v>10</v>
      </c>
      <c r="B467">
        <v>5</v>
      </c>
      <c r="C467">
        <v>1</v>
      </c>
      <c r="D467">
        <v>10</v>
      </c>
      <c r="E467">
        <v>1E-4</v>
      </c>
      <c r="F467">
        <v>72.034000000000006</v>
      </c>
      <c r="G467">
        <v>33.979041901696057</v>
      </c>
      <c r="H467">
        <f t="shared" si="29"/>
        <v>38.054958098303949</v>
      </c>
    </row>
    <row r="468" spans="1:9" x14ac:dyDescent="0.3">
      <c r="A468" t="s">
        <v>10</v>
      </c>
      <c r="B468">
        <v>5</v>
      </c>
      <c r="C468">
        <v>1</v>
      </c>
      <c r="D468">
        <v>11</v>
      </c>
      <c r="E468">
        <v>1E-4</v>
      </c>
      <c r="F468">
        <v>55.201000000000001</v>
      </c>
      <c r="G468">
        <v>30.81177636317058</v>
      </c>
      <c r="H468">
        <f t="shared" si="29"/>
        <v>24.389223636829421</v>
      </c>
    </row>
    <row r="469" spans="1:9" x14ac:dyDescent="0.3">
      <c r="A469" t="s">
        <v>10</v>
      </c>
      <c r="B469">
        <v>5</v>
      </c>
      <c r="C469">
        <v>1</v>
      </c>
      <c r="F469" s="1">
        <f>AVERAGE(F458:F468)</f>
        <v>69.085454545454539</v>
      </c>
      <c r="H469" s="1">
        <f>AVERAGE(H458:H468)</f>
        <v>34.864133203158268</v>
      </c>
      <c r="I469">
        <f>H469/F469</f>
        <v>0.50465229522691391</v>
      </c>
    </row>
    <row r="470" spans="1:9" x14ac:dyDescent="0.3">
      <c r="A470" t="s">
        <v>10</v>
      </c>
      <c r="B470">
        <v>5</v>
      </c>
      <c r="C470">
        <v>1</v>
      </c>
      <c r="D470">
        <v>1</v>
      </c>
      <c r="E470">
        <v>1E-3</v>
      </c>
      <c r="F470">
        <v>83.551000000000002</v>
      </c>
      <c r="G470">
        <v>58.146173824224789</v>
      </c>
      <c r="H470">
        <f>F470-G470</f>
        <v>25.404826175775213</v>
      </c>
    </row>
    <row r="471" spans="1:9" x14ac:dyDescent="0.3">
      <c r="A471" t="s">
        <v>10</v>
      </c>
      <c r="B471">
        <v>5</v>
      </c>
      <c r="C471">
        <v>1</v>
      </c>
      <c r="D471">
        <v>2</v>
      </c>
      <c r="E471">
        <v>1E-3</v>
      </c>
      <c r="F471">
        <v>92.462999999999994</v>
      </c>
      <c r="G471">
        <v>54.3012172697577</v>
      </c>
      <c r="H471">
        <f t="shared" ref="H471:H480" si="30">F471-G471</f>
        <v>38.161782730242294</v>
      </c>
    </row>
    <row r="472" spans="1:9" x14ac:dyDescent="0.3">
      <c r="A472" t="s">
        <v>10</v>
      </c>
      <c r="B472">
        <v>5</v>
      </c>
      <c r="C472">
        <v>1</v>
      </c>
      <c r="D472">
        <v>3</v>
      </c>
      <c r="E472">
        <v>1E-3</v>
      </c>
      <c r="F472">
        <v>81.114999999999995</v>
      </c>
      <c r="G472">
        <v>45.102341254776498</v>
      </c>
      <c r="H472">
        <f t="shared" si="30"/>
        <v>36.012658745223497</v>
      </c>
    </row>
    <row r="473" spans="1:9" x14ac:dyDescent="0.3">
      <c r="A473" t="s">
        <v>10</v>
      </c>
      <c r="B473">
        <v>5</v>
      </c>
      <c r="C473">
        <v>1</v>
      </c>
      <c r="D473">
        <v>4</v>
      </c>
      <c r="E473">
        <v>1E-3</v>
      </c>
      <c r="F473">
        <v>80.215999999999994</v>
      </c>
      <c r="G473">
        <v>42.100902843282498</v>
      </c>
      <c r="H473">
        <f t="shared" si="30"/>
        <v>38.115097156717496</v>
      </c>
    </row>
    <row r="474" spans="1:9" x14ac:dyDescent="0.3">
      <c r="A474" t="s">
        <v>10</v>
      </c>
      <c r="B474">
        <v>5</v>
      </c>
      <c r="C474">
        <v>1</v>
      </c>
      <c r="D474">
        <v>5</v>
      </c>
      <c r="E474">
        <v>1E-3</v>
      </c>
      <c r="F474">
        <v>82.316999999999993</v>
      </c>
      <c r="G474">
        <v>43.484994264443799</v>
      </c>
      <c r="H474">
        <f t="shared" si="30"/>
        <v>38.832005735556194</v>
      </c>
    </row>
    <row r="475" spans="1:9" x14ac:dyDescent="0.3">
      <c r="A475" t="s">
        <v>10</v>
      </c>
      <c r="B475">
        <v>5</v>
      </c>
      <c r="C475">
        <v>1</v>
      </c>
      <c r="D475">
        <v>6</v>
      </c>
      <c r="E475">
        <v>1E-3</v>
      </c>
      <c r="F475">
        <v>68.915999999999997</v>
      </c>
      <c r="G475">
        <v>15.24879256311776</v>
      </c>
      <c r="H475">
        <f t="shared" si="30"/>
        <v>53.667207436882236</v>
      </c>
    </row>
    <row r="476" spans="1:9" x14ac:dyDescent="0.3">
      <c r="A476" t="s">
        <v>10</v>
      </c>
      <c r="B476">
        <v>5</v>
      </c>
      <c r="C476">
        <v>1</v>
      </c>
      <c r="D476">
        <v>7</v>
      </c>
      <c r="E476">
        <v>1E-3</v>
      </c>
      <c r="F476" t="s">
        <v>8</v>
      </c>
      <c r="G476" t="s">
        <v>8</v>
      </c>
      <c r="H476" t="s">
        <v>8</v>
      </c>
    </row>
    <row r="477" spans="1:9" x14ac:dyDescent="0.3">
      <c r="A477" t="s">
        <v>10</v>
      </c>
      <c r="B477">
        <v>5</v>
      </c>
      <c r="C477">
        <v>1</v>
      </c>
      <c r="D477">
        <v>8</v>
      </c>
      <c r="E477">
        <v>1E-3</v>
      </c>
      <c r="F477">
        <v>67.676000000000002</v>
      </c>
      <c r="G477">
        <v>27.739196483077126</v>
      </c>
      <c r="H477">
        <f t="shared" si="30"/>
        <v>39.936803516922879</v>
      </c>
    </row>
    <row r="478" spans="1:9" x14ac:dyDescent="0.3">
      <c r="A478" t="s">
        <v>10</v>
      </c>
      <c r="B478">
        <v>5</v>
      </c>
      <c r="C478">
        <v>1</v>
      </c>
      <c r="D478">
        <v>9</v>
      </c>
      <c r="E478">
        <v>1E-3</v>
      </c>
      <c r="F478">
        <v>56.384999999999998</v>
      </c>
      <c r="G478">
        <v>20.102765174245491</v>
      </c>
      <c r="H478">
        <f t="shared" si="30"/>
        <v>36.282234825754507</v>
      </c>
    </row>
    <row r="479" spans="1:9" x14ac:dyDescent="0.3">
      <c r="A479" t="s">
        <v>10</v>
      </c>
      <c r="B479">
        <v>5</v>
      </c>
      <c r="C479">
        <v>1</v>
      </c>
      <c r="D479">
        <v>10</v>
      </c>
      <c r="E479">
        <v>1E-3</v>
      </c>
      <c r="F479">
        <v>64.912999999999997</v>
      </c>
      <c r="G479">
        <v>24.816761294976303</v>
      </c>
      <c r="H479">
        <f t="shared" si="30"/>
        <v>40.096238705023694</v>
      </c>
    </row>
    <row r="480" spans="1:9" x14ac:dyDescent="0.3">
      <c r="A480" t="s">
        <v>10</v>
      </c>
      <c r="B480">
        <v>5</v>
      </c>
      <c r="C480">
        <v>1</v>
      </c>
      <c r="D480">
        <v>11</v>
      </c>
      <c r="E480">
        <v>1E-3</v>
      </c>
      <c r="F480">
        <v>72.290000000000006</v>
      </c>
      <c r="G480">
        <v>43.592269825433924</v>
      </c>
      <c r="H480">
        <f t="shared" si="30"/>
        <v>28.697730174566082</v>
      </c>
    </row>
    <row r="481" spans="1:9" x14ac:dyDescent="0.3">
      <c r="A481" t="s">
        <v>10</v>
      </c>
      <c r="B481">
        <v>5</v>
      </c>
      <c r="C481">
        <v>1</v>
      </c>
      <c r="F481" s="1">
        <f>AVERAGE(F470:F480)</f>
        <v>74.984200000000001</v>
      </c>
      <c r="H481" s="1">
        <f>AVERAGE(H470:H480)</f>
        <v>37.520658520266416</v>
      </c>
      <c r="I481">
        <f>H481/F481</f>
        <v>0.50038086050483188</v>
      </c>
    </row>
    <row r="482" spans="1:9" x14ac:dyDescent="0.3">
      <c r="A482" t="s">
        <v>10</v>
      </c>
      <c r="B482">
        <v>5</v>
      </c>
      <c r="C482">
        <v>1</v>
      </c>
      <c r="D482">
        <v>1</v>
      </c>
      <c r="E482">
        <v>0.01</v>
      </c>
      <c r="F482">
        <v>80.524000000000001</v>
      </c>
      <c r="G482">
        <v>55.684344589781787</v>
      </c>
      <c r="H482">
        <f>F482-G482</f>
        <v>24.839655410218214</v>
      </c>
    </row>
    <row r="483" spans="1:9" x14ac:dyDescent="0.3">
      <c r="A483" t="s">
        <v>10</v>
      </c>
      <c r="B483">
        <v>5</v>
      </c>
      <c r="C483">
        <v>1</v>
      </c>
      <c r="D483">
        <v>2</v>
      </c>
      <c r="E483">
        <v>0.01</v>
      </c>
      <c r="F483">
        <v>84.147000000000006</v>
      </c>
      <c r="G483">
        <v>61.854745756686398</v>
      </c>
      <c r="H483">
        <f t="shared" ref="H483:H492" si="31">F483-G483</f>
        <v>22.292254243313607</v>
      </c>
    </row>
    <row r="484" spans="1:9" x14ac:dyDescent="0.3">
      <c r="A484" t="s">
        <v>10</v>
      </c>
      <c r="B484">
        <v>5</v>
      </c>
      <c r="C484">
        <v>1</v>
      </c>
      <c r="D484">
        <v>3</v>
      </c>
      <c r="E484">
        <v>0.01</v>
      </c>
      <c r="F484">
        <v>69.251999999999995</v>
      </c>
      <c r="G484">
        <v>48.332862090213411</v>
      </c>
      <c r="H484">
        <f t="shared" si="31"/>
        <v>20.919137909786585</v>
      </c>
    </row>
    <row r="485" spans="1:9" x14ac:dyDescent="0.3">
      <c r="A485" t="s">
        <v>10</v>
      </c>
      <c r="B485">
        <v>5</v>
      </c>
      <c r="C485">
        <v>1</v>
      </c>
      <c r="D485">
        <v>4</v>
      </c>
      <c r="E485">
        <v>0.01</v>
      </c>
      <c r="F485">
        <v>76.129000000000005</v>
      </c>
      <c r="G485">
        <v>47.633901878863696</v>
      </c>
      <c r="H485">
        <f t="shared" si="31"/>
        <v>28.495098121136309</v>
      </c>
    </row>
    <row r="486" spans="1:9" x14ac:dyDescent="0.3">
      <c r="A486" t="s">
        <v>10</v>
      </c>
      <c r="B486">
        <v>5</v>
      </c>
      <c r="C486">
        <v>1</v>
      </c>
      <c r="D486">
        <v>5</v>
      </c>
      <c r="E486">
        <v>0.01</v>
      </c>
      <c r="F486">
        <v>71.197000000000003</v>
      </c>
      <c r="G486">
        <v>36.76533531152392</v>
      </c>
      <c r="H486">
        <f t="shared" si="31"/>
        <v>34.431664688476083</v>
      </c>
    </row>
    <row r="487" spans="1:9" x14ac:dyDescent="0.3">
      <c r="A487" t="s">
        <v>10</v>
      </c>
      <c r="B487">
        <v>5</v>
      </c>
      <c r="C487">
        <v>1</v>
      </c>
      <c r="D487">
        <v>6</v>
      </c>
      <c r="E487">
        <v>0.01</v>
      </c>
      <c r="F487">
        <v>73.793999999999997</v>
      </c>
      <c r="G487">
        <v>46.032221489782401</v>
      </c>
      <c r="H487">
        <f t="shared" si="31"/>
        <v>27.761778510217596</v>
      </c>
    </row>
    <row r="488" spans="1:9" x14ac:dyDescent="0.3">
      <c r="A488" t="s">
        <v>10</v>
      </c>
      <c r="B488">
        <v>5</v>
      </c>
      <c r="C488">
        <v>1</v>
      </c>
      <c r="D488">
        <v>7</v>
      </c>
      <c r="E488">
        <v>0.01</v>
      </c>
      <c r="F488">
        <v>76.994</v>
      </c>
      <c r="G488">
        <v>56.451868005374173</v>
      </c>
      <c r="H488">
        <f t="shared" si="31"/>
        <v>20.542131994625827</v>
      </c>
    </row>
    <row r="489" spans="1:9" x14ac:dyDescent="0.3">
      <c r="A489" t="s">
        <v>10</v>
      </c>
      <c r="B489">
        <v>5</v>
      </c>
      <c r="C489">
        <v>1</v>
      </c>
      <c r="D489">
        <v>8</v>
      </c>
      <c r="E489">
        <v>0.01</v>
      </c>
      <c r="F489">
        <v>69.212000000000003</v>
      </c>
      <c r="G489">
        <v>49.848916387657098</v>
      </c>
      <c r="H489">
        <f t="shared" si="31"/>
        <v>19.363083612342905</v>
      </c>
    </row>
    <row r="490" spans="1:9" x14ac:dyDescent="0.3">
      <c r="A490" t="s">
        <v>10</v>
      </c>
      <c r="B490">
        <v>5</v>
      </c>
      <c r="C490">
        <v>1</v>
      </c>
      <c r="D490">
        <v>9</v>
      </c>
      <c r="E490">
        <v>0.01</v>
      </c>
      <c r="F490">
        <v>86.703000000000003</v>
      </c>
      <c r="G490">
        <v>51.758945361664097</v>
      </c>
      <c r="H490">
        <f t="shared" si="31"/>
        <v>34.944054638335906</v>
      </c>
    </row>
    <row r="491" spans="1:9" x14ac:dyDescent="0.3">
      <c r="A491" t="s">
        <v>10</v>
      </c>
      <c r="B491">
        <v>5</v>
      </c>
      <c r="C491">
        <v>1</v>
      </c>
      <c r="D491">
        <v>10</v>
      </c>
      <c r="E491">
        <v>0.01</v>
      </c>
      <c r="F491">
        <v>77.853999999999999</v>
      </c>
      <c r="G491">
        <v>36.600609268757317</v>
      </c>
      <c r="H491">
        <f t="shared" si="31"/>
        <v>41.253390731242682</v>
      </c>
    </row>
    <row r="492" spans="1:9" x14ac:dyDescent="0.3">
      <c r="A492" t="s">
        <v>10</v>
      </c>
      <c r="B492">
        <v>5</v>
      </c>
      <c r="C492">
        <v>1</v>
      </c>
      <c r="D492">
        <v>11</v>
      </c>
      <c r="E492">
        <v>0.01</v>
      </c>
      <c r="F492">
        <v>75.858999999999995</v>
      </c>
      <c r="G492">
        <v>48.490995004725157</v>
      </c>
      <c r="H492">
        <f t="shared" si="31"/>
        <v>27.368004995274838</v>
      </c>
    </row>
    <row r="493" spans="1:9" x14ac:dyDescent="0.3">
      <c r="A493" t="s">
        <v>10</v>
      </c>
      <c r="B493">
        <v>5</v>
      </c>
      <c r="C493">
        <v>1</v>
      </c>
      <c r="F493" s="1">
        <f>AVERAGE(F482:F492)</f>
        <v>76.515000000000001</v>
      </c>
      <c r="H493" s="1">
        <f>AVERAGE(H482:H492)</f>
        <v>27.473659532270048</v>
      </c>
      <c r="I493">
        <f>H493/F493</f>
        <v>0.359062399951252</v>
      </c>
    </row>
    <row r="494" spans="1:9" x14ac:dyDescent="0.3">
      <c r="A494" t="s">
        <v>10</v>
      </c>
      <c r="B494">
        <v>5</v>
      </c>
      <c r="C494">
        <v>1</v>
      </c>
      <c r="D494">
        <v>1</v>
      </c>
      <c r="E494">
        <v>0.1</v>
      </c>
      <c r="F494">
        <v>70.105000000000004</v>
      </c>
      <c r="G494">
        <v>53.578589597898699</v>
      </c>
      <c r="H494">
        <f>F494-G494</f>
        <v>16.526410402101305</v>
      </c>
    </row>
    <row r="495" spans="1:9" x14ac:dyDescent="0.3">
      <c r="A495" t="s">
        <v>10</v>
      </c>
      <c r="B495">
        <v>5</v>
      </c>
      <c r="C495">
        <v>1</v>
      </c>
      <c r="D495">
        <v>2</v>
      </c>
      <c r="E495">
        <v>0.1</v>
      </c>
      <c r="F495">
        <v>72.251000000000005</v>
      </c>
      <c r="G495">
        <v>55.619528897484798</v>
      </c>
      <c r="H495">
        <f t="shared" ref="H495:H504" si="32">F495-G495</f>
        <v>16.631471102515206</v>
      </c>
    </row>
    <row r="496" spans="1:9" x14ac:dyDescent="0.3">
      <c r="A496" t="s">
        <v>10</v>
      </c>
      <c r="B496">
        <v>5</v>
      </c>
      <c r="C496">
        <v>1</v>
      </c>
      <c r="D496">
        <v>3</v>
      </c>
      <c r="E496">
        <v>0.1</v>
      </c>
      <c r="F496">
        <v>84.835999999999999</v>
      </c>
      <c r="G496">
        <v>73.582518108901212</v>
      </c>
      <c r="H496">
        <f t="shared" si="32"/>
        <v>11.253481891098787</v>
      </c>
    </row>
    <row r="497" spans="1:9" x14ac:dyDescent="0.3">
      <c r="A497" t="s">
        <v>10</v>
      </c>
      <c r="B497">
        <v>5</v>
      </c>
      <c r="C497">
        <v>1</v>
      </c>
      <c r="D497">
        <v>4</v>
      </c>
      <c r="E497">
        <v>0.1</v>
      </c>
      <c r="F497">
        <v>79.311999999999998</v>
      </c>
      <c r="G497">
        <v>64.641540588606091</v>
      </c>
      <c r="H497">
        <f t="shared" si="32"/>
        <v>14.670459411393907</v>
      </c>
    </row>
    <row r="498" spans="1:9" x14ac:dyDescent="0.3">
      <c r="A498" t="s">
        <v>10</v>
      </c>
      <c r="B498">
        <v>5</v>
      </c>
      <c r="C498">
        <v>1</v>
      </c>
      <c r="D498">
        <v>5</v>
      </c>
      <c r="E498">
        <v>0.1</v>
      </c>
      <c r="F498">
        <v>78.048000000000002</v>
      </c>
      <c r="G498">
        <v>63.584628957046704</v>
      </c>
      <c r="H498">
        <f t="shared" si="32"/>
        <v>14.463371042953298</v>
      </c>
    </row>
    <row r="499" spans="1:9" x14ac:dyDescent="0.3">
      <c r="A499" t="s">
        <v>10</v>
      </c>
      <c r="B499">
        <v>5</v>
      </c>
      <c r="C499">
        <v>1</v>
      </c>
      <c r="D499">
        <v>6</v>
      </c>
      <c r="E499">
        <v>0.1</v>
      </c>
      <c r="F499">
        <v>64.694000000000003</v>
      </c>
      <c r="G499">
        <v>50.626021581164295</v>
      </c>
      <c r="H499">
        <f t="shared" si="32"/>
        <v>14.067978418835708</v>
      </c>
    </row>
    <row r="500" spans="1:9" x14ac:dyDescent="0.3">
      <c r="A500" t="s">
        <v>10</v>
      </c>
      <c r="B500">
        <v>5</v>
      </c>
      <c r="C500">
        <v>1</v>
      </c>
      <c r="D500">
        <v>7</v>
      </c>
      <c r="E500">
        <v>0.1</v>
      </c>
      <c r="F500">
        <v>65.641000000000005</v>
      </c>
      <c r="G500">
        <v>49.541294907150871</v>
      </c>
      <c r="H500">
        <f t="shared" si="32"/>
        <v>16.099705092849135</v>
      </c>
    </row>
    <row r="501" spans="1:9" x14ac:dyDescent="0.3">
      <c r="A501" t="s">
        <v>10</v>
      </c>
      <c r="B501">
        <v>5</v>
      </c>
      <c r="C501">
        <v>1</v>
      </c>
      <c r="D501">
        <v>8</v>
      </c>
      <c r="E501">
        <v>0.1</v>
      </c>
      <c r="F501">
        <v>57.481000000000002</v>
      </c>
      <c r="G501">
        <v>46.513090596511901</v>
      </c>
      <c r="H501">
        <f t="shared" si="32"/>
        <v>10.9679094034881</v>
      </c>
    </row>
    <row r="502" spans="1:9" x14ac:dyDescent="0.3">
      <c r="A502" t="s">
        <v>10</v>
      </c>
      <c r="B502">
        <v>5</v>
      </c>
      <c r="C502">
        <v>1</v>
      </c>
      <c r="D502">
        <v>9</v>
      </c>
      <c r="E502">
        <v>0.1</v>
      </c>
      <c r="F502">
        <v>85.575999999999993</v>
      </c>
      <c r="G502">
        <v>67.401555041210997</v>
      </c>
      <c r="H502">
        <f t="shared" si="32"/>
        <v>18.174444958788996</v>
      </c>
    </row>
    <row r="503" spans="1:9" x14ac:dyDescent="0.3">
      <c r="A503" t="s">
        <v>10</v>
      </c>
      <c r="B503">
        <v>5</v>
      </c>
      <c r="C503">
        <v>1</v>
      </c>
      <c r="D503">
        <v>10</v>
      </c>
      <c r="E503">
        <v>0.1</v>
      </c>
      <c r="F503">
        <v>80.003</v>
      </c>
      <c r="G503">
        <v>63.884763420633604</v>
      </c>
      <c r="H503">
        <f t="shared" si="32"/>
        <v>16.118236579366396</v>
      </c>
    </row>
    <row r="504" spans="1:9" x14ac:dyDescent="0.3">
      <c r="A504" t="s">
        <v>10</v>
      </c>
      <c r="B504">
        <v>5</v>
      </c>
      <c r="C504">
        <v>1</v>
      </c>
      <c r="D504">
        <v>11</v>
      </c>
      <c r="E504">
        <v>0.1</v>
      </c>
      <c r="F504">
        <v>78.180999999999997</v>
      </c>
      <c r="G504">
        <v>63.159435416027698</v>
      </c>
      <c r="H504">
        <f t="shared" si="32"/>
        <v>15.0215645839723</v>
      </c>
    </row>
    <row r="505" spans="1:9" x14ac:dyDescent="0.3">
      <c r="A505" t="s">
        <v>10</v>
      </c>
      <c r="B505">
        <v>5</v>
      </c>
      <c r="C505">
        <v>1</v>
      </c>
      <c r="F505" s="1">
        <f>AVERAGE(F494:F504)</f>
        <v>74.193454545454557</v>
      </c>
      <c r="H505" s="1">
        <f>AVERAGE(H494:H504)</f>
        <v>14.908639353396648</v>
      </c>
      <c r="I505">
        <f>H505/F505</f>
        <v>0.20094278457222778</v>
      </c>
    </row>
    <row r="506" spans="1:9" x14ac:dyDescent="0.3">
      <c r="A506" t="s">
        <v>10</v>
      </c>
      <c r="B506">
        <v>5</v>
      </c>
      <c r="C506">
        <v>2</v>
      </c>
      <c r="D506">
        <v>1</v>
      </c>
      <c r="E506">
        <v>0</v>
      </c>
      <c r="F506">
        <v>78.423000000000002</v>
      </c>
      <c r="H506">
        <f>F506-G506</f>
        <v>78.423000000000002</v>
      </c>
    </row>
    <row r="507" spans="1:9" x14ac:dyDescent="0.3">
      <c r="A507" t="s">
        <v>10</v>
      </c>
      <c r="B507">
        <v>5</v>
      </c>
      <c r="C507">
        <v>2</v>
      </c>
      <c r="D507">
        <v>2</v>
      </c>
      <c r="E507">
        <v>0</v>
      </c>
      <c r="F507">
        <v>80.414000000000001</v>
      </c>
      <c r="H507">
        <f t="shared" ref="H507:H516" si="33">F507-G507</f>
        <v>80.414000000000001</v>
      </c>
    </row>
    <row r="508" spans="1:9" x14ac:dyDescent="0.3">
      <c r="A508" t="s">
        <v>10</v>
      </c>
      <c r="B508">
        <v>5</v>
      </c>
      <c r="C508">
        <v>2</v>
      </c>
      <c r="D508">
        <v>3</v>
      </c>
      <c r="E508">
        <v>0</v>
      </c>
      <c r="F508">
        <v>84.801000000000002</v>
      </c>
      <c r="H508">
        <f t="shared" si="33"/>
        <v>84.801000000000002</v>
      </c>
    </row>
    <row r="509" spans="1:9" x14ac:dyDescent="0.3">
      <c r="A509" t="s">
        <v>10</v>
      </c>
      <c r="B509">
        <v>5</v>
      </c>
      <c r="C509">
        <v>2</v>
      </c>
      <c r="D509">
        <v>4</v>
      </c>
      <c r="E509">
        <v>0</v>
      </c>
      <c r="F509">
        <v>73.715999999999994</v>
      </c>
      <c r="H509">
        <f t="shared" si="33"/>
        <v>73.715999999999994</v>
      </c>
    </row>
    <row r="510" spans="1:9" x14ac:dyDescent="0.3">
      <c r="A510" t="s">
        <v>10</v>
      </c>
      <c r="B510">
        <v>5</v>
      </c>
      <c r="C510">
        <v>2</v>
      </c>
      <c r="D510">
        <v>5</v>
      </c>
      <c r="E510">
        <v>0</v>
      </c>
      <c r="F510">
        <v>80.430999999999997</v>
      </c>
      <c r="H510">
        <f t="shared" si="33"/>
        <v>80.430999999999997</v>
      </c>
    </row>
    <row r="511" spans="1:9" x14ac:dyDescent="0.3">
      <c r="A511" t="s">
        <v>10</v>
      </c>
      <c r="B511">
        <v>5</v>
      </c>
      <c r="C511">
        <v>2</v>
      </c>
      <c r="D511">
        <v>6</v>
      </c>
      <c r="E511">
        <v>0</v>
      </c>
      <c r="F511">
        <v>87.701999999999998</v>
      </c>
      <c r="H511">
        <f t="shared" si="33"/>
        <v>87.701999999999998</v>
      </c>
    </row>
    <row r="512" spans="1:9" x14ac:dyDescent="0.3">
      <c r="A512" t="s">
        <v>10</v>
      </c>
      <c r="B512">
        <v>5</v>
      </c>
      <c r="C512">
        <v>2</v>
      </c>
      <c r="D512">
        <v>7</v>
      </c>
      <c r="E512">
        <v>0</v>
      </c>
      <c r="F512">
        <v>69.924000000000007</v>
      </c>
      <c r="H512">
        <f t="shared" si="33"/>
        <v>69.924000000000007</v>
      </c>
    </row>
    <row r="513" spans="1:9" x14ac:dyDescent="0.3">
      <c r="A513" t="s">
        <v>10</v>
      </c>
      <c r="B513">
        <v>5</v>
      </c>
      <c r="C513">
        <v>2</v>
      </c>
      <c r="D513">
        <v>8</v>
      </c>
      <c r="E513">
        <v>0</v>
      </c>
      <c r="F513">
        <v>75.001000000000005</v>
      </c>
      <c r="H513">
        <f t="shared" si="33"/>
        <v>75.001000000000005</v>
      </c>
    </row>
    <row r="514" spans="1:9" x14ac:dyDescent="0.3">
      <c r="A514" t="s">
        <v>10</v>
      </c>
      <c r="B514">
        <v>5</v>
      </c>
      <c r="C514">
        <v>2</v>
      </c>
      <c r="D514">
        <v>9</v>
      </c>
      <c r="E514">
        <v>0</v>
      </c>
      <c r="F514" t="s">
        <v>8</v>
      </c>
      <c r="G514" t="s">
        <v>8</v>
      </c>
      <c r="H514" t="s">
        <v>8</v>
      </c>
    </row>
    <row r="515" spans="1:9" x14ac:dyDescent="0.3">
      <c r="A515" t="s">
        <v>10</v>
      </c>
      <c r="B515">
        <v>5</v>
      </c>
      <c r="C515">
        <v>2</v>
      </c>
      <c r="D515">
        <v>10</v>
      </c>
      <c r="E515">
        <v>0</v>
      </c>
      <c r="F515" t="s">
        <v>8</v>
      </c>
      <c r="G515" t="s">
        <v>8</v>
      </c>
      <c r="H515" t="s">
        <v>8</v>
      </c>
    </row>
    <row r="516" spans="1:9" x14ac:dyDescent="0.3">
      <c r="A516" t="s">
        <v>10</v>
      </c>
      <c r="B516">
        <v>5</v>
      </c>
      <c r="C516">
        <v>2</v>
      </c>
      <c r="D516">
        <v>11</v>
      </c>
      <c r="E516">
        <v>0</v>
      </c>
      <c r="F516">
        <v>72.081999999999994</v>
      </c>
      <c r="H516">
        <f t="shared" si="33"/>
        <v>72.081999999999994</v>
      </c>
    </row>
    <row r="517" spans="1:9" x14ac:dyDescent="0.3">
      <c r="A517" t="s">
        <v>10</v>
      </c>
      <c r="B517">
        <v>5</v>
      </c>
      <c r="C517">
        <v>2</v>
      </c>
      <c r="F517" s="1">
        <f>AVERAGE(F506:F516)</f>
        <v>78.054888888888883</v>
      </c>
      <c r="H517" s="1">
        <f>AVERAGE(H506:H516)</f>
        <v>78.054888888888883</v>
      </c>
      <c r="I517">
        <f>H517/F517</f>
        <v>1</v>
      </c>
    </row>
    <row r="518" spans="1:9" x14ac:dyDescent="0.3">
      <c r="A518" t="s">
        <v>10</v>
      </c>
      <c r="B518">
        <v>5</v>
      </c>
      <c r="C518">
        <v>2</v>
      </c>
      <c r="D518">
        <v>1</v>
      </c>
      <c r="E518">
        <v>1E-4</v>
      </c>
      <c r="F518" t="s">
        <v>8</v>
      </c>
      <c r="G518" t="s">
        <v>8</v>
      </c>
      <c r="H518" t="s">
        <v>8</v>
      </c>
    </row>
    <row r="519" spans="1:9" x14ac:dyDescent="0.3">
      <c r="A519" t="s">
        <v>10</v>
      </c>
      <c r="B519">
        <v>5</v>
      </c>
      <c r="C519">
        <v>2</v>
      </c>
      <c r="D519">
        <v>2</v>
      </c>
      <c r="E519">
        <v>1E-4</v>
      </c>
      <c r="F519">
        <v>77.972999999999999</v>
      </c>
      <c r="H519">
        <f>F519-G519</f>
        <v>77.972999999999999</v>
      </c>
    </row>
    <row r="520" spans="1:9" x14ac:dyDescent="0.3">
      <c r="A520" t="s">
        <v>10</v>
      </c>
      <c r="B520">
        <v>5</v>
      </c>
      <c r="C520">
        <v>2</v>
      </c>
      <c r="D520">
        <v>3</v>
      </c>
      <c r="E520">
        <v>1E-4</v>
      </c>
      <c r="F520">
        <v>80.58</v>
      </c>
      <c r="H520">
        <f t="shared" ref="H520:H528" si="34">F520-G520</f>
        <v>80.58</v>
      </c>
    </row>
    <row r="521" spans="1:9" x14ac:dyDescent="0.3">
      <c r="A521" t="s">
        <v>10</v>
      </c>
      <c r="B521">
        <v>5</v>
      </c>
      <c r="C521">
        <v>2</v>
      </c>
      <c r="D521">
        <v>4</v>
      </c>
      <c r="E521">
        <v>1E-4</v>
      </c>
      <c r="F521">
        <v>73.649000000000001</v>
      </c>
      <c r="H521">
        <f t="shared" si="34"/>
        <v>73.649000000000001</v>
      </c>
    </row>
    <row r="522" spans="1:9" x14ac:dyDescent="0.3">
      <c r="A522" t="s">
        <v>10</v>
      </c>
      <c r="B522">
        <v>5</v>
      </c>
      <c r="C522">
        <v>2</v>
      </c>
      <c r="D522">
        <v>5</v>
      </c>
      <c r="E522">
        <v>1E-4</v>
      </c>
      <c r="F522">
        <v>79.665000000000006</v>
      </c>
      <c r="H522">
        <f t="shared" si="34"/>
        <v>79.665000000000006</v>
      </c>
    </row>
    <row r="523" spans="1:9" x14ac:dyDescent="0.3">
      <c r="A523" t="s">
        <v>10</v>
      </c>
      <c r="B523">
        <v>5</v>
      </c>
      <c r="C523">
        <v>2</v>
      </c>
      <c r="D523">
        <v>6</v>
      </c>
      <c r="E523">
        <v>1E-4</v>
      </c>
      <c r="F523">
        <v>88.188999999999993</v>
      </c>
      <c r="H523">
        <f t="shared" si="34"/>
        <v>88.188999999999993</v>
      </c>
    </row>
    <row r="524" spans="1:9" x14ac:dyDescent="0.3">
      <c r="A524" t="s">
        <v>10</v>
      </c>
      <c r="B524">
        <v>5</v>
      </c>
      <c r="C524">
        <v>2</v>
      </c>
      <c r="D524">
        <v>7</v>
      </c>
      <c r="E524">
        <v>1E-4</v>
      </c>
      <c r="F524">
        <v>82.66</v>
      </c>
      <c r="H524">
        <f t="shared" si="34"/>
        <v>82.66</v>
      </c>
    </row>
    <row r="525" spans="1:9" x14ac:dyDescent="0.3">
      <c r="A525" t="s">
        <v>10</v>
      </c>
      <c r="B525">
        <v>5</v>
      </c>
      <c r="C525">
        <v>2</v>
      </c>
      <c r="D525">
        <v>8</v>
      </c>
      <c r="E525">
        <v>1E-4</v>
      </c>
      <c r="F525">
        <v>80.683000000000007</v>
      </c>
      <c r="H525">
        <f t="shared" si="34"/>
        <v>80.683000000000007</v>
      </c>
    </row>
    <row r="526" spans="1:9" x14ac:dyDescent="0.3">
      <c r="A526" t="s">
        <v>10</v>
      </c>
      <c r="B526">
        <v>5</v>
      </c>
      <c r="C526">
        <v>2</v>
      </c>
      <c r="D526">
        <v>9</v>
      </c>
      <c r="E526">
        <v>1E-4</v>
      </c>
      <c r="F526">
        <v>80.022999999999996</v>
      </c>
      <c r="H526">
        <f t="shared" si="34"/>
        <v>80.022999999999996</v>
      </c>
    </row>
    <row r="527" spans="1:9" x14ac:dyDescent="0.3">
      <c r="A527" t="s">
        <v>10</v>
      </c>
      <c r="B527">
        <v>5</v>
      </c>
      <c r="C527">
        <v>2</v>
      </c>
      <c r="D527">
        <v>10</v>
      </c>
      <c r="E527">
        <v>1E-4</v>
      </c>
      <c r="F527">
        <v>74.787999999999997</v>
      </c>
      <c r="G527">
        <v>25.496658</v>
      </c>
      <c r="H527">
        <f t="shared" si="34"/>
        <v>49.291342</v>
      </c>
    </row>
    <row r="528" spans="1:9" x14ac:dyDescent="0.3">
      <c r="A528" t="s">
        <v>10</v>
      </c>
      <c r="B528">
        <v>5</v>
      </c>
      <c r="C528">
        <v>2</v>
      </c>
      <c r="D528">
        <v>11</v>
      </c>
      <c r="E528">
        <v>1E-4</v>
      </c>
      <c r="F528">
        <v>73.016999999999996</v>
      </c>
      <c r="H528">
        <f t="shared" si="34"/>
        <v>73.016999999999996</v>
      </c>
    </row>
    <row r="529" spans="1:9" x14ac:dyDescent="0.3">
      <c r="A529" t="s">
        <v>10</v>
      </c>
      <c r="B529">
        <v>5</v>
      </c>
      <c r="C529">
        <v>2</v>
      </c>
      <c r="F529" s="1">
        <f>AVERAGE(F518:F528)</f>
        <v>79.122700000000009</v>
      </c>
      <c r="H529" s="1">
        <f>AVERAGE(H519:H528)</f>
        <v>76.573034200000009</v>
      </c>
      <c r="I529">
        <f>H529/F529</f>
        <v>0.96777579885418474</v>
      </c>
    </row>
    <row r="530" spans="1:9" x14ac:dyDescent="0.3">
      <c r="A530" t="s">
        <v>10</v>
      </c>
      <c r="B530">
        <v>5</v>
      </c>
      <c r="C530">
        <v>2</v>
      </c>
      <c r="D530">
        <v>1</v>
      </c>
      <c r="E530">
        <v>1E-3</v>
      </c>
      <c r="F530">
        <v>100.85899999999999</v>
      </c>
      <c r="G530">
        <v>58.929879839999998</v>
      </c>
      <c r="H530">
        <f>F530-G530</f>
        <v>41.929120159999997</v>
      </c>
    </row>
    <row r="531" spans="1:9" x14ac:dyDescent="0.3">
      <c r="A531" t="s">
        <v>10</v>
      </c>
      <c r="B531">
        <v>5</v>
      </c>
      <c r="C531">
        <v>2</v>
      </c>
      <c r="D531">
        <v>2</v>
      </c>
      <c r="E531">
        <v>1E-3</v>
      </c>
      <c r="F531">
        <v>90.200999999999993</v>
      </c>
      <c r="G531">
        <v>52.086799229999997</v>
      </c>
      <c r="H531">
        <f t="shared" ref="H531:H539" si="35">F531-G531</f>
        <v>38.114200769999997</v>
      </c>
    </row>
    <row r="532" spans="1:9" x14ac:dyDescent="0.3">
      <c r="A532" t="s">
        <v>10</v>
      </c>
      <c r="B532">
        <v>5</v>
      </c>
      <c r="C532">
        <v>2</v>
      </c>
      <c r="D532">
        <v>3</v>
      </c>
      <c r="E532">
        <v>1E-3</v>
      </c>
      <c r="F532" t="s">
        <v>8</v>
      </c>
      <c r="G532" t="s">
        <v>8</v>
      </c>
      <c r="H532" t="s">
        <v>8</v>
      </c>
    </row>
    <row r="533" spans="1:9" x14ac:dyDescent="0.3">
      <c r="A533" t="s">
        <v>10</v>
      </c>
      <c r="B533">
        <v>5</v>
      </c>
      <c r="C533">
        <v>2</v>
      </c>
      <c r="D533">
        <v>4</v>
      </c>
      <c r="E533">
        <v>1E-3</v>
      </c>
      <c r="F533">
        <v>90.221000000000004</v>
      </c>
      <c r="G533">
        <v>52.59550685</v>
      </c>
      <c r="H533">
        <f t="shared" si="35"/>
        <v>37.625493150000004</v>
      </c>
    </row>
    <row r="534" spans="1:9" x14ac:dyDescent="0.3">
      <c r="A534" t="s">
        <v>10</v>
      </c>
      <c r="B534">
        <v>5</v>
      </c>
      <c r="C534">
        <v>2</v>
      </c>
      <c r="D534">
        <v>5</v>
      </c>
      <c r="E534">
        <v>1E-3</v>
      </c>
      <c r="F534">
        <v>81.713999999999999</v>
      </c>
      <c r="G534">
        <v>39.06835633</v>
      </c>
      <c r="H534">
        <f t="shared" si="35"/>
        <v>42.645643669999998</v>
      </c>
    </row>
    <row r="535" spans="1:9" x14ac:dyDescent="0.3">
      <c r="A535" t="s">
        <v>10</v>
      </c>
      <c r="B535">
        <v>5</v>
      </c>
      <c r="C535">
        <v>2</v>
      </c>
      <c r="D535">
        <v>6</v>
      </c>
      <c r="E535">
        <v>1E-3</v>
      </c>
      <c r="F535">
        <v>68.569999999999993</v>
      </c>
      <c r="G535">
        <v>35.1646863</v>
      </c>
      <c r="H535">
        <f t="shared" si="35"/>
        <v>33.405313699999994</v>
      </c>
    </row>
    <row r="536" spans="1:9" x14ac:dyDescent="0.3">
      <c r="A536" t="s">
        <v>10</v>
      </c>
      <c r="B536">
        <v>5</v>
      </c>
      <c r="C536">
        <v>2</v>
      </c>
      <c r="D536">
        <v>7</v>
      </c>
      <c r="E536">
        <v>1E-3</v>
      </c>
      <c r="F536">
        <v>78.760999999999996</v>
      </c>
      <c r="G536">
        <v>48.744348780000003</v>
      </c>
      <c r="H536">
        <f t="shared" si="35"/>
        <v>30.016651219999993</v>
      </c>
    </row>
    <row r="537" spans="1:9" x14ac:dyDescent="0.3">
      <c r="A537" t="s">
        <v>10</v>
      </c>
      <c r="B537">
        <v>5</v>
      </c>
      <c r="C537">
        <v>2</v>
      </c>
      <c r="D537">
        <v>8</v>
      </c>
      <c r="E537">
        <v>1E-3</v>
      </c>
      <c r="F537">
        <v>74.349999999999994</v>
      </c>
      <c r="G537">
        <v>50.13059457</v>
      </c>
      <c r="H537">
        <f t="shared" si="35"/>
        <v>24.219405429999995</v>
      </c>
    </row>
    <row r="538" spans="1:9" x14ac:dyDescent="0.3">
      <c r="A538" t="s">
        <v>10</v>
      </c>
      <c r="B538">
        <v>5</v>
      </c>
      <c r="C538">
        <v>2</v>
      </c>
      <c r="D538">
        <v>9</v>
      </c>
      <c r="E538">
        <v>1E-3</v>
      </c>
      <c r="F538" t="s">
        <v>8</v>
      </c>
      <c r="G538" t="s">
        <v>8</v>
      </c>
      <c r="H538" t="s">
        <v>8</v>
      </c>
    </row>
    <row r="539" spans="1:9" x14ac:dyDescent="0.3">
      <c r="A539" t="s">
        <v>10</v>
      </c>
      <c r="B539">
        <v>5</v>
      </c>
      <c r="C539">
        <v>2</v>
      </c>
      <c r="D539">
        <v>10</v>
      </c>
      <c r="E539">
        <v>1E-3</v>
      </c>
      <c r="F539">
        <v>72.316999999999993</v>
      </c>
      <c r="G539">
        <v>67.412566999999996</v>
      </c>
      <c r="H539">
        <f t="shared" si="35"/>
        <v>4.9044329999999974</v>
      </c>
    </row>
    <row r="540" spans="1:9" x14ac:dyDescent="0.3">
      <c r="A540" t="s">
        <v>10</v>
      </c>
      <c r="B540">
        <v>5</v>
      </c>
      <c r="C540">
        <v>2</v>
      </c>
      <c r="D540">
        <v>11</v>
      </c>
      <c r="E540">
        <v>1E-3</v>
      </c>
      <c r="F540" t="s">
        <v>8</v>
      </c>
      <c r="G540" t="s">
        <v>8</v>
      </c>
      <c r="H540" t="s">
        <v>8</v>
      </c>
    </row>
    <row r="541" spans="1:9" x14ac:dyDescent="0.3">
      <c r="A541" t="s">
        <v>10</v>
      </c>
      <c r="B541">
        <v>5</v>
      </c>
      <c r="C541">
        <v>2</v>
      </c>
      <c r="F541" s="1">
        <f>AVERAGE(F530:F540)</f>
        <v>82.124125000000006</v>
      </c>
      <c r="H541" s="1">
        <f>AVERAGE(H530:H540)</f>
        <v>31.6075326375</v>
      </c>
      <c r="I541">
        <f>H541/F541</f>
        <v>0.38487512210936797</v>
      </c>
    </row>
    <row r="542" spans="1:9" x14ac:dyDescent="0.3">
      <c r="A542" t="s">
        <v>10</v>
      </c>
      <c r="B542">
        <v>5</v>
      </c>
      <c r="C542">
        <v>2</v>
      </c>
      <c r="D542">
        <v>1</v>
      </c>
      <c r="E542">
        <v>0.01</v>
      </c>
      <c r="F542" t="s">
        <v>8</v>
      </c>
      <c r="G542" t="s">
        <v>8</v>
      </c>
    </row>
    <row r="543" spans="1:9" x14ac:dyDescent="0.3">
      <c r="A543" t="s">
        <v>10</v>
      </c>
      <c r="B543">
        <v>5</v>
      </c>
      <c r="C543">
        <v>2</v>
      </c>
      <c r="D543">
        <v>2</v>
      </c>
      <c r="E543">
        <v>0.01</v>
      </c>
      <c r="F543">
        <v>96.259</v>
      </c>
      <c r="G543">
        <v>82.030238670000003</v>
      </c>
      <c r="H543">
        <f>F543-G543</f>
        <v>14.228761329999998</v>
      </c>
    </row>
    <row r="544" spans="1:9" x14ac:dyDescent="0.3">
      <c r="A544" t="s">
        <v>10</v>
      </c>
      <c r="B544">
        <v>5</v>
      </c>
      <c r="C544">
        <v>2</v>
      </c>
      <c r="D544">
        <v>3</v>
      </c>
      <c r="E544">
        <v>0.01</v>
      </c>
      <c r="F544">
        <v>83.3</v>
      </c>
      <c r="G544">
        <v>68.993445339999994</v>
      </c>
      <c r="H544">
        <f t="shared" ref="H544:H551" si="36">F544-G544</f>
        <v>14.306554660000003</v>
      </c>
    </row>
    <row r="545" spans="1:9" x14ac:dyDescent="0.3">
      <c r="A545" t="s">
        <v>10</v>
      </c>
      <c r="B545">
        <v>5</v>
      </c>
      <c r="C545">
        <v>2</v>
      </c>
      <c r="D545">
        <v>4</v>
      </c>
      <c r="E545">
        <v>0.01</v>
      </c>
      <c r="F545">
        <v>79.600999999999999</v>
      </c>
      <c r="G545">
        <v>53.688031340000002</v>
      </c>
      <c r="H545">
        <f t="shared" si="36"/>
        <v>25.912968659999997</v>
      </c>
    </row>
    <row r="546" spans="1:9" x14ac:dyDescent="0.3">
      <c r="A546" t="s">
        <v>10</v>
      </c>
      <c r="B546">
        <v>5</v>
      </c>
      <c r="C546">
        <v>2</v>
      </c>
      <c r="D546">
        <v>5</v>
      </c>
      <c r="E546">
        <v>0.01</v>
      </c>
      <c r="F546">
        <v>90.162000000000006</v>
      </c>
      <c r="G546">
        <v>79.842811900000001</v>
      </c>
      <c r="H546">
        <f t="shared" si="36"/>
        <v>10.319188100000005</v>
      </c>
    </row>
    <row r="547" spans="1:9" x14ac:dyDescent="0.3">
      <c r="A547" t="s">
        <v>10</v>
      </c>
      <c r="B547">
        <v>5</v>
      </c>
      <c r="C547">
        <v>2</v>
      </c>
      <c r="D547">
        <v>6</v>
      </c>
      <c r="E547">
        <v>0.01</v>
      </c>
      <c r="F547">
        <v>88.427000000000007</v>
      </c>
      <c r="G547">
        <v>82.15665525</v>
      </c>
      <c r="H547">
        <f t="shared" si="36"/>
        <v>6.2703447500000067</v>
      </c>
    </row>
    <row r="548" spans="1:9" x14ac:dyDescent="0.3">
      <c r="A548" t="s">
        <v>10</v>
      </c>
      <c r="B548">
        <v>5</v>
      </c>
      <c r="C548">
        <v>2</v>
      </c>
      <c r="D548">
        <v>7</v>
      </c>
      <c r="E548">
        <v>0.01</v>
      </c>
      <c r="F548" t="s">
        <v>8</v>
      </c>
      <c r="G548" t="s">
        <v>8</v>
      </c>
      <c r="H548" t="s">
        <v>8</v>
      </c>
    </row>
    <row r="549" spans="1:9" x14ac:dyDescent="0.3">
      <c r="A549" t="s">
        <v>10</v>
      </c>
      <c r="B549">
        <v>5</v>
      </c>
      <c r="C549">
        <v>2</v>
      </c>
      <c r="D549">
        <v>8</v>
      </c>
      <c r="E549">
        <v>0.01</v>
      </c>
      <c r="F549">
        <v>85.885999999999996</v>
      </c>
      <c r="G549">
        <v>74.289862639999996</v>
      </c>
      <c r="H549">
        <f t="shared" si="36"/>
        <v>11.59613736</v>
      </c>
    </row>
    <row r="550" spans="1:9" x14ac:dyDescent="0.3">
      <c r="A550" t="s">
        <v>10</v>
      </c>
      <c r="B550">
        <v>5</v>
      </c>
      <c r="C550">
        <v>2</v>
      </c>
      <c r="D550">
        <v>9</v>
      </c>
      <c r="E550">
        <v>0.01</v>
      </c>
      <c r="F550">
        <v>71.721999999999994</v>
      </c>
      <c r="G550">
        <v>65.461534209999996</v>
      </c>
      <c r="H550">
        <f t="shared" si="36"/>
        <v>6.2604657899999978</v>
      </c>
    </row>
    <row r="551" spans="1:9" x14ac:dyDescent="0.3">
      <c r="A551" t="s">
        <v>10</v>
      </c>
      <c r="B551">
        <v>5</v>
      </c>
      <c r="C551">
        <v>2</v>
      </c>
      <c r="D551">
        <v>10</v>
      </c>
      <c r="E551">
        <v>0.01</v>
      </c>
      <c r="F551">
        <v>78.561999999999998</v>
      </c>
      <c r="G551">
        <v>46.23967854</v>
      </c>
      <c r="H551">
        <f t="shared" si="36"/>
        <v>32.322321459999998</v>
      </c>
    </row>
    <row r="552" spans="1:9" x14ac:dyDescent="0.3">
      <c r="A552" t="s">
        <v>10</v>
      </c>
      <c r="B552">
        <v>5</v>
      </c>
      <c r="C552">
        <v>2</v>
      </c>
      <c r="D552">
        <v>11</v>
      </c>
      <c r="E552">
        <v>0.01</v>
      </c>
      <c r="F552" t="s">
        <v>8</v>
      </c>
      <c r="G552" t="s">
        <v>8</v>
      </c>
      <c r="H552" t="s">
        <v>8</v>
      </c>
    </row>
    <row r="553" spans="1:9" x14ac:dyDescent="0.3">
      <c r="A553" t="s">
        <v>10</v>
      </c>
      <c r="B553">
        <v>5</v>
      </c>
      <c r="C553">
        <v>2</v>
      </c>
      <c r="F553" s="1">
        <f>AVERAGE(F542:F552)</f>
        <v>84.239874999999998</v>
      </c>
      <c r="H553" s="1">
        <f>AVERAGE(H543:H552)</f>
        <v>15.15209276375</v>
      </c>
      <c r="I553">
        <f>H553/F553</f>
        <v>0.17986841461659339</v>
      </c>
    </row>
    <row r="554" spans="1:9" x14ac:dyDescent="0.3">
      <c r="A554" t="s">
        <v>10</v>
      </c>
      <c r="B554">
        <v>5</v>
      </c>
      <c r="C554">
        <v>2</v>
      </c>
      <c r="D554">
        <v>1</v>
      </c>
      <c r="E554">
        <v>0.1</v>
      </c>
      <c r="F554">
        <v>80.248000000000005</v>
      </c>
      <c r="G554">
        <v>72.848212009999997</v>
      </c>
      <c r="H554">
        <f>F554-G554</f>
        <v>7.3997879900000072</v>
      </c>
    </row>
    <row r="555" spans="1:9" x14ac:dyDescent="0.3">
      <c r="A555" t="s">
        <v>10</v>
      </c>
      <c r="B555">
        <v>5</v>
      </c>
      <c r="C555">
        <v>2</v>
      </c>
      <c r="D555">
        <v>2</v>
      </c>
      <c r="E555">
        <v>0.1</v>
      </c>
      <c r="F555">
        <v>80.963999999999999</v>
      </c>
      <c r="G555">
        <v>65.41443572</v>
      </c>
      <c r="H555">
        <f t="shared" ref="H555:H564" si="37">F555-G555</f>
        <v>15.549564279999998</v>
      </c>
    </row>
    <row r="556" spans="1:9" x14ac:dyDescent="0.3">
      <c r="A556" t="s">
        <v>10</v>
      </c>
      <c r="B556">
        <v>5</v>
      </c>
      <c r="C556">
        <v>2</v>
      </c>
      <c r="D556">
        <v>3</v>
      </c>
      <c r="E556">
        <v>0.1</v>
      </c>
      <c r="F556">
        <v>78.864999999999995</v>
      </c>
      <c r="G556">
        <v>69.108579329999998</v>
      </c>
      <c r="H556">
        <f t="shared" si="37"/>
        <v>9.7564206699999971</v>
      </c>
    </row>
    <row r="557" spans="1:9" x14ac:dyDescent="0.3">
      <c r="A557" t="s">
        <v>10</v>
      </c>
      <c r="B557">
        <v>5</v>
      </c>
      <c r="C557">
        <v>2</v>
      </c>
      <c r="D557">
        <v>4</v>
      </c>
      <c r="E557">
        <v>0.1</v>
      </c>
      <c r="F557">
        <v>81.730999999999995</v>
      </c>
      <c r="G557">
        <v>74.578730829999998</v>
      </c>
      <c r="H557">
        <f t="shared" si="37"/>
        <v>7.1522691699999967</v>
      </c>
    </row>
    <row r="558" spans="1:9" x14ac:dyDescent="0.3">
      <c r="A558" t="s">
        <v>10</v>
      </c>
      <c r="B558">
        <v>5</v>
      </c>
      <c r="C558">
        <v>2</v>
      </c>
      <c r="D558">
        <v>5</v>
      </c>
      <c r="E558">
        <v>0.1</v>
      </c>
      <c r="F558">
        <v>64.325999999999993</v>
      </c>
      <c r="G558">
        <v>54.781533550000006</v>
      </c>
      <c r="H558">
        <f t="shared" si="37"/>
        <v>9.5444664499999874</v>
      </c>
    </row>
    <row r="559" spans="1:9" x14ac:dyDescent="0.3">
      <c r="A559" t="s">
        <v>10</v>
      </c>
      <c r="B559">
        <v>5</v>
      </c>
      <c r="C559">
        <v>2</v>
      </c>
      <c r="D559">
        <v>6</v>
      </c>
      <c r="E559">
        <v>0.1</v>
      </c>
      <c r="F559" t="s">
        <v>8</v>
      </c>
      <c r="G559" t="s">
        <v>8</v>
      </c>
      <c r="H559" t="s">
        <v>8</v>
      </c>
    </row>
    <row r="560" spans="1:9" x14ac:dyDescent="0.3">
      <c r="A560" t="s">
        <v>10</v>
      </c>
      <c r="B560">
        <v>5</v>
      </c>
      <c r="C560">
        <v>2</v>
      </c>
      <c r="D560">
        <v>7</v>
      </c>
      <c r="E560">
        <v>0.1</v>
      </c>
      <c r="F560">
        <v>87.552999999999997</v>
      </c>
      <c r="G560">
        <v>72.055464879999988</v>
      </c>
      <c r="H560">
        <f t="shared" si="37"/>
        <v>15.497535120000009</v>
      </c>
    </row>
    <row r="561" spans="1:9" x14ac:dyDescent="0.3">
      <c r="A561" t="s">
        <v>10</v>
      </c>
      <c r="B561">
        <v>5</v>
      </c>
      <c r="C561">
        <v>2</v>
      </c>
      <c r="D561">
        <v>8</v>
      </c>
      <c r="E561">
        <v>0.1</v>
      </c>
      <c r="F561">
        <v>67.126999999999995</v>
      </c>
      <c r="G561">
        <v>57.200980739999999</v>
      </c>
      <c r="H561">
        <f t="shared" si="37"/>
        <v>9.9260192599999968</v>
      </c>
    </row>
    <row r="562" spans="1:9" x14ac:dyDescent="0.3">
      <c r="A562" t="s">
        <v>10</v>
      </c>
      <c r="B562">
        <v>5</v>
      </c>
      <c r="C562">
        <v>2</v>
      </c>
      <c r="D562">
        <v>9</v>
      </c>
      <c r="E562">
        <v>0.1</v>
      </c>
      <c r="F562">
        <v>71.653999999999996</v>
      </c>
      <c r="G562">
        <v>64.253885550000007</v>
      </c>
      <c r="H562">
        <f t="shared" si="37"/>
        <v>7.4001144499999896</v>
      </c>
    </row>
    <row r="563" spans="1:9" x14ac:dyDescent="0.3">
      <c r="A563" t="s">
        <v>10</v>
      </c>
      <c r="B563">
        <v>5</v>
      </c>
      <c r="C563">
        <v>2</v>
      </c>
      <c r="D563">
        <v>10</v>
      </c>
      <c r="E563">
        <v>0.1</v>
      </c>
      <c r="F563">
        <v>82.989000000000004</v>
      </c>
      <c r="G563">
        <v>72.002237350000001</v>
      </c>
      <c r="H563">
        <f t="shared" si="37"/>
        <v>10.986762650000003</v>
      </c>
    </row>
    <row r="564" spans="1:9" x14ac:dyDescent="0.3">
      <c r="A564" t="s">
        <v>10</v>
      </c>
      <c r="B564">
        <v>5</v>
      </c>
      <c r="C564">
        <v>2</v>
      </c>
      <c r="D564">
        <v>11</v>
      </c>
      <c r="E564">
        <v>0.1</v>
      </c>
      <c r="F564">
        <v>69.62</v>
      </c>
      <c r="G564">
        <v>56.846885739999998</v>
      </c>
      <c r="H564">
        <f t="shared" si="37"/>
        <v>12.773114260000007</v>
      </c>
    </row>
    <row r="565" spans="1:9" x14ac:dyDescent="0.3">
      <c r="A565" t="s">
        <v>10</v>
      </c>
      <c r="B565">
        <v>5</v>
      </c>
      <c r="C565">
        <v>2</v>
      </c>
      <c r="F565" s="1">
        <f>AVERAGE(F554:F564)</f>
        <v>76.5077</v>
      </c>
      <c r="H565" s="1">
        <f>AVERAGE(H554:H564)</f>
        <v>10.598605429999997</v>
      </c>
      <c r="I565">
        <f>H565/F565</f>
        <v>0.13852991829580549</v>
      </c>
    </row>
    <row r="566" spans="1:9" x14ac:dyDescent="0.3">
      <c r="A566" t="s">
        <v>10</v>
      </c>
      <c r="B566">
        <v>5</v>
      </c>
      <c r="C566">
        <v>2</v>
      </c>
      <c r="D566">
        <v>1</v>
      </c>
      <c r="E566">
        <v>1</v>
      </c>
      <c r="F566">
        <v>83.221000000000004</v>
      </c>
      <c r="G566">
        <v>71.484343270000011</v>
      </c>
      <c r="H566">
        <f>F566-G566</f>
        <v>11.736656729999993</v>
      </c>
    </row>
    <row r="567" spans="1:9" x14ac:dyDescent="0.3">
      <c r="A567" t="s">
        <v>10</v>
      </c>
      <c r="B567">
        <v>5</v>
      </c>
      <c r="C567">
        <v>2</v>
      </c>
      <c r="D567">
        <v>2</v>
      </c>
      <c r="E567">
        <v>1</v>
      </c>
      <c r="F567">
        <v>90.463999999999999</v>
      </c>
      <c r="G567">
        <v>79.609430149999994</v>
      </c>
      <c r="H567">
        <f t="shared" ref="H567:H576" si="38">F567-G567</f>
        <v>10.854569850000004</v>
      </c>
    </row>
    <row r="568" spans="1:9" x14ac:dyDescent="0.3">
      <c r="A568" t="s">
        <v>10</v>
      </c>
      <c r="B568">
        <v>5</v>
      </c>
      <c r="C568">
        <v>2</v>
      </c>
      <c r="D568">
        <v>3</v>
      </c>
      <c r="E568">
        <v>1</v>
      </c>
      <c r="F568">
        <v>92.311999999999998</v>
      </c>
      <c r="G568">
        <v>80.858379570000011</v>
      </c>
      <c r="H568">
        <f t="shared" si="38"/>
        <v>11.453620429999987</v>
      </c>
    </row>
    <row r="569" spans="1:9" x14ac:dyDescent="0.3">
      <c r="A569" t="s">
        <v>10</v>
      </c>
      <c r="B569">
        <v>5</v>
      </c>
      <c r="C569">
        <v>2</v>
      </c>
      <c r="D569">
        <v>4</v>
      </c>
      <c r="E569">
        <v>1</v>
      </c>
      <c r="F569">
        <v>87.051000000000002</v>
      </c>
      <c r="G569">
        <v>84.551936369999993</v>
      </c>
      <c r="H569">
        <f t="shared" si="38"/>
        <v>2.4990636300000091</v>
      </c>
    </row>
    <row r="570" spans="1:9" x14ac:dyDescent="0.3">
      <c r="A570" t="s">
        <v>10</v>
      </c>
      <c r="B570">
        <v>5</v>
      </c>
      <c r="C570">
        <v>2</v>
      </c>
      <c r="D570">
        <v>5</v>
      </c>
      <c r="E570">
        <v>1</v>
      </c>
      <c r="F570">
        <v>95.277000000000001</v>
      </c>
      <c r="G570">
        <v>86.729452030000004</v>
      </c>
      <c r="H570">
        <f t="shared" si="38"/>
        <v>8.5475479699999966</v>
      </c>
    </row>
    <row r="571" spans="1:9" x14ac:dyDescent="0.3">
      <c r="A571" t="s">
        <v>10</v>
      </c>
      <c r="B571">
        <v>5</v>
      </c>
      <c r="C571">
        <v>2</v>
      </c>
      <c r="D571">
        <v>6</v>
      </c>
      <c r="E571">
        <v>1</v>
      </c>
      <c r="F571">
        <v>79.209000000000003</v>
      </c>
      <c r="G571">
        <v>72.839417690000005</v>
      </c>
      <c r="H571">
        <f t="shared" si="38"/>
        <v>6.3695823099999984</v>
      </c>
    </row>
    <row r="572" spans="1:9" x14ac:dyDescent="0.3">
      <c r="A572" t="s">
        <v>10</v>
      </c>
      <c r="B572">
        <v>5</v>
      </c>
      <c r="C572">
        <v>2</v>
      </c>
      <c r="D572">
        <v>7</v>
      </c>
      <c r="E572">
        <v>1</v>
      </c>
      <c r="F572">
        <v>84.988</v>
      </c>
      <c r="G572">
        <v>77.323025490000006</v>
      </c>
      <c r="H572">
        <f t="shared" si="38"/>
        <v>7.6649745099999933</v>
      </c>
    </row>
    <row r="573" spans="1:9" x14ac:dyDescent="0.3">
      <c r="A573" t="s">
        <v>10</v>
      </c>
      <c r="B573">
        <v>5</v>
      </c>
      <c r="C573">
        <v>2</v>
      </c>
      <c r="D573">
        <v>8</v>
      </c>
      <c r="E573">
        <v>1</v>
      </c>
      <c r="F573">
        <v>74.081000000000003</v>
      </c>
      <c r="G573">
        <v>67.325164059999992</v>
      </c>
      <c r="H573">
        <f t="shared" si="38"/>
        <v>6.7558359400000114</v>
      </c>
    </row>
    <row r="574" spans="1:9" x14ac:dyDescent="0.3">
      <c r="A574" t="s">
        <v>10</v>
      </c>
      <c r="B574">
        <v>5</v>
      </c>
      <c r="C574">
        <v>2</v>
      </c>
      <c r="D574">
        <v>9</v>
      </c>
      <c r="E574">
        <v>1</v>
      </c>
      <c r="F574">
        <v>68.537999999999997</v>
      </c>
      <c r="G574">
        <v>59.397544660000001</v>
      </c>
      <c r="H574">
        <f t="shared" si="38"/>
        <v>9.1404553399999955</v>
      </c>
    </row>
    <row r="575" spans="1:9" x14ac:dyDescent="0.3">
      <c r="A575" t="s">
        <v>10</v>
      </c>
      <c r="B575">
        <v>5</v>
      </c>
      <c r="C575">
        <v>2</v>
      </c>
      <c r="D575">
        <v>10</v>
      </c>
      <c r="E575">
        <v>1</v>
      </c>
      <c r="F575">
        <v>76.067999999999998</v>
      </c>
      <c r="G575">
        <v>65.271831000000006</v>
      </c>
      <c r="H575">
        <f t="shared" si="38"/>
        <v>10.796168999999992</v>
      </c>
    </row>
    <row r="576" spans="1:9" x14ac:dyDescent="0.3">
      <c r="A576" t="s">
        <v>10</v>
      </c>
      <c r="B576">
        <v>5</v>
      </c>
      <c r="C576">
        <v>2</v>
      </c>
      <c r="D576">
        <v>11</v>
      </c>
      <c r="E576">
        <v>1</v>
      </c>
      <c r="F576">
        <v>66.822999999999993</v>
      </c>
      <c r="G576">
        <v>59.318126002</v>
      </c>
      <c r="H576">
        <f t="shared" si="38"/>
        <v>7.5048739979999937</v>
      </c>
    </row>
    <row r="577" spans="1:9" x14ac:dyDescent="0.3">
      <c r="A577" t="s">
        <v>10</v>
      </c>
      <c r="B577">
        <v>5</v>
      </c>
      <c r="C577">
        <v>2</v>
      </c>
      <c r="F577" s="1">
        <f>AVERAGE(F566:F576)</f>
        <v>81.639272727272726</v>
      </c>
      <c r="H577" s="1">
        <f>AVERAGE(H566:H576)</f>
        <v>8.4839408825454523</v>
      </c>
      <c r="I577">
        <f>H577/F577</f>
        <v>0.10391984885616545</v>
      </c>
    </row>
    <row r="578" spans="1:9" x14ac:dyDescent="0.3">
      <c r="A578" t="s">
        <v>10</v>
      </c>
      <c r="B578">
        <v>5</v>
      </c>
      <c r="C578">
        <v>3</v>
      </c>
      <c r="D578">
        <v>1</v>
      </c>
      <c r="E578">
        <v>0</v>
      </c>
      <c r="F578">
        <v>99.813999999999993</v>
      </c>
      <c r="G578">
        <v>13.383237816954949</v>
      </c>
      <c r="H578">
        <f>F578-G578</f>
        <v>86.430762183045047</v>
      </c>
    </row>
    <row r="579" spans="1:9" x14ac:dyDescent="0.3">
      <c r="A579" t="s">
        <v>10</v>
      </c>
      <c r="B579">
        <v>5</v>
      </c>
      <c r="C579">
        <v>3</v>
      </c>
      <c r="D579">
        <v>2</v>
      </c>
      <c r="E579">
        <v>0</v>
      </c>
      <c r="F579">
        <v>90.856999999999999</v>
      </c>
      <c r="G579">
        <v>47.4871804208667</v>
      </c>
      <c r="H579">
        <f t="shared" ref="H579:H588" si="39">F579-G579</f>
        <v>43.369819579133299</v>
      </c>
    </row>
    <row r="580" spans="1:9" x14ac:dyDescent="0.3">
      <c r="A580" t="s">
        <v>10</v>
      </c>
      <c r="B580">
        <v>5</v>
      </c>
      <c r="C580">
        <v>3</v>
      </c>
      <c r="D580">
        <v>3</v>
      </c>
      <c r="E580">
        <v>0</v>
      </c>
      <c r="F580">
        <v>99.44</v>
      </c>
      <c r="G580">
        <v>14.083086003404199</v>
      </c>
      <c r="H580">
        <f t="shared" si="39"/>
        <v>85.356913996595793</v>
      </c>
    </row>
    <row r="581" spans="1:9" x14ac:dyDescent="0.3">
      <c r="A581" t="s">
        <v>10</v>
      </c>
      <c r="B581">
        <v>5</v>
      </c>
      <c r="C581">
        <v>3</v>
      </c>
      <c r="D581">
        <v>4</v>
      </c>
      <c r="E581">
        <v>0</v>
      </c>
      <c r="F581">
        <v>117.827</v>
      </c>
      <c r="G581">
        <v>63.814987535051571</v>
      </c>
      <c r="H581">
        <f t="shared" si="39"/>
        <v>54.012012464948427</v>
      </c>
    </row>
    <row r="582" spans="1:9" x14ac:dyDescent="0.3">
      <c r="A582" t="s">
        <v>10</v>
      </c>
      <c r="B582">
        <v>5</v>
      </c>
      <c r="C582">
        <v>3</v>
      </c>
      <c r="D582">
        <v>5</v>
      </c>
      <c r="E582">
        <v>0</v>
      </c>
      <c r="F582">
        <v>103.842</v>
      </c>
      <c r="G582">
        <v>12.04385260430673</v>
      </c>
      <c r="H582">
        <f t="shared" si="39"/>
        <v>91.798147395693263</v>
      </c>
    </row>
    <row r="583" spans="1:9" x14ac:dyDescent="0.3">
      <c r="A583" t="s">
        <v>10</v>
      </c>
      <c r="B583">
        <v>5</v>
      </c>
      <c r="C583">
        <v>3</v>
      </c>
      <c r="D583">
        <v>6</v>
      </c>
      <c r="E583">
        <v>0</v>
      </c>
      <c r="F583" t="s">
        <v>8</v>
      </c>
      <c r="G583" t="s">
        <v>8</v>
      </c>
      <c r="H583" t="s">
        <v>8</v>
      </c>
    </row>
    <row r="584" spans="1:9" x14ac:dyDescent="0.3">
      <c r="A584" t="s">
        <v>10</v>
      </c>
      <c r="B584">
        <v>5</v>
      </c>
      <c r="C584">
        <v>3</v>
      </c>
      <c r="D584">
        <v>7</v>
      </c>
      <c r="E584">
        <v>0</v>
      </c>
      <c r="F584">
        <v>93.197999999999993</v>
      </c>
      <c r="G584">
        <v>40.693039725156133</v>
      </c>
      <c r="H584">
        <f t="shared" si="39"/>
        <v>52.50496027484386</v>
      </c>
    </row>
    <row r="585" spans="1:9" x14ac:dyDescent="0.3">
      <c r="A585" t="s">
        <v>10</v>
      </c>
      <c r="B585">
        <v>5</v>
      </c>
      <c r="C585">
        <v>3</v>
      </c>
      <c r="D585">
        <v>8</v>
      </c>
      <c r="E585">
        <v>0</v>
      </c>
      <c r="F585">
        <v>86.355999999999995</v>
      </c>
      <c r="G585">
        <v>20.780610421033209</v>
      </c>
      <c r="H585">
        <f t="shared" si="39"/>
        <v>65.575389578966792</v>
      </c>
    </row>
    <row r="586" spans="1:9" x14ac:dyDescent="0.3">
      <c r="A586" t="s">
        <v>10</v>
      </c>
      <c r="B586">
        <v>5</v>
      </c>
      <c r="C586">
        <v>3</v>
      </c>
      <c r="D586">
        <v>9</v>
      </c>
      <c r="E586">
        <v>0</v>
      </c>
      <c r="F586">
        <v>90.605000000000004</v>
      </c>
      <c r="G586">
        <v>60.322408946720699</v>
      </c>
      <c r="H586">
        <f t="shared" si="39"/>
        <v>30.282591053279305</v>
      </c>
    </row>
    <row r="587" spans="1:9" x14ac:dyDescent="0.3">
      <c r="A587" t="s">
        <v>10</v>
      </c>
      <c r="B587">
        <v>5</v>
      </c>
      <c r="C587">
        <v>3</v>
      </c>
      <c r="D587">
        <v>10</v>
      </c>
      <c r="E587">
        <v>0</v>
      </c>
      <c r="F587">
        <v>91.847999999999999</v>
      </c>
      <c r="G587">
        <v>61</v>
      </c>
      <c r="H587">
        <f t="shared" si="39"/>
        <v>30.847999999999999</v>
      </c>
    </row>
    <row r="588" spans="1:9" x14ac:dyDescent="0.3">
      <c r="A588" t="s">
        <v>10</v>
      </c>
      <c r="B588">
        <v>5</v>
      </c>
      <c r="C588">
        <v>3</v>
      </c>
      <c r="D588">
        <v>11</v>
      </c>
      <c r="E588">
        <v>0</v>
      </c>
      <c r="F588">
        <v>97.326999999999998</v>
      </c>
      <c r="G588">
        <v>77.202110246057302</v>
      </c>
      <c r="H588">
        <f t="shared" si="39"/>
        <v>20.124889753942696</v>
      </c>
    </row>
    <row r="589" spans="1:9" x14ac:dyDescent="0.3">
      <c r="A589" t="s">
        <v>10</v>
      </c>
      <c r="B589">
        <v>5</v>
      </c>
      <c r="C589">
        <v>3</v>
      </c>
      <c r="F589" s="1">
        <f>AVERAGE(F578:F588)</f>
        <v>97.111399999999989</v>
      </c>
      <c r="H589" s="1">
        <f>AVERAGE(H578:H588)</f>
        <v>56.030348628044848</v>
      </c>
      <c r="I589">
        <f>H589/F589</f>
        <v>0.57696983699179349</v>
      </c>
    </row>
    <row r="590" spans="1:9" x14ac:dyDescent="0.3">
      <c r="A590" t="s">
        <v>10</v>
      </c>
      <c r="B590">
        <v>5</v>
      </c>
      <c r="C590">
        <v>3</v>
      </c>
      <c r="D590">
        <v>1</v>
      </c>
      <c r="E590">
        <v>1E-3</v>
      </c>
      <c r="F590">
        <v>104.53700000000001</v>
      </c>
      <c r="G590">
        <v>42.502355875433608</v>
      </c>
      <c r="H590">
        <f>F590-G590</f>
        <v>62.034644124566398</v>
      </c>
    </row>
    <row r="591" spans="1:9" x14ac:dyDescent="0.3">
      <c r="A591" t="s">
        <v>10</v>
      </c>
      <c r="B591">
        <v>5</v>
      </c>
      <c r="C591">
        <v>3</v>
      </c>
      <c r="D591">
        <v>2</v>
      </c>
      <c r="E591">
        <v>1E-3</v>
      </c>
      <c r="F591">
        <v>82.102999999999994</v>
      </c>
      <c r="G591">
        <v>35.509465394517598</v>
      </c>
      <c r="H591">
        <f t="shared" ref="H591:H600" si="40">F591-G591</f>
        <v>46.593534605482397</v>
      </c>
    </row>
    <row r="592" spans="1:9" x14ac:dyDescent="0.3">
      <c r="A592" t="s">
        <v>10</v>
      </c>
      <c r="B592">
        <v>5</v>
      </c>
      <c r="C592">
        <v>3</v>
      </c>
      <c r="D592">
        <v>3</v>
      </c>
      <c r="E592">
        <v>1E-3</v>
      </c>
      <c r="F592">
        <v>81.165999999999997</v>
      </c>
      <c r="G592">
        <v>22.8439063638858</v>
      </c>
      <c r="H592">
        <f t="shared" si="40"/>
        <v>58.322093636114197</v>
      </c>
    </row>
    <row r="593" spans="1:9" x14ac:dyDescent="0.3">
      <c r="A593" t="s">
        <v>10</v>
      </c>
      <c r="B593">
        <v>5</v>
      </c>
      <c r="C593">
        <v>3</v>
      </c>
      <c r="D593">
        <v>4</v>
      </c>
      <c r="E593">
        <v>1E-3</v>
      </c>
      <c r="F593">
        <v>97.611999999999995</v>
      </c>
      <c r="G593">
        <v>50.883329901143398</v>
      </c>
      <c r="H593">
        <f t="shared" si="40"/>
        <v>46.728670098856597</v>
      </c>
    </row>
    <row r="594" spans="1:9" x14ac:dyDescent="0.3">
      <c r="A594" t="s">
        <v>10</v>
      </c>
      <c r="B594">
        <v>5</v>
      </c>
      <c r="C594">
        <v>3</v>
      </c>
      <c r="D594">
        <v>5</v>
      </c>
      <c r="E594">
        <v>1E-3</v>
      </c>
      <c r="F594">
        <v>96.808000000000007</v>
      </c>
      <c r="G594">
        <v>65.812961811123898</v>
      </c>
      <c r="H594">
        <f t="shared" si="40"/>
        <v>30.995038188876109</v>
      </c>
    </row>
    <row r="595" spans="1:9" x14ac:dyDescent="0.3">
      <c r="A595" t="s">
        <v>10</v>
      </c>
      <c r="B595">
        <v>5</v>
      </c>
      <c r="C595">
        <v>3</v>
      </c>
      <c r="D595">
        <v>6</v>
      </c>
      <c r="E595">
        <v>1E-3</v>
      </c>
      <c r="F595">
        <v>82.486999999999995</v>
      </c>
      <c r="G595">
        <v>64.384269485345101</v>
      </c>
      <c r="H595">
        <f t="shared" si="40"/>
        <v>18.102730514654894</v>
      </c>
    </row>
    <row r="596" spans="1:9" x14ac:dyDescent="0.3">
      <c r="A596" t="s">
        <v>10</v>
      </c>
      <c r="B596">
        <v>5</v>
      </c>
      <c r="C596">
        <v>3</v>
      </c>
      <c r="D596">
        <v>7</v>
      </c>
      <c r="E596">
        <v>1E-3</v>
      </c>
      <c r="F596">
        <v>78.888000000000005</v>
      </c>
      <c r="G596">
        <v>42.812497412991796</v>
      </c>
      <c r="H596">
        <f t="shared" si="40"/>
        <v>36.075502587008209</v>
      </c>
    </row>
    <row r="597" spans="1:9" x14ac:dyDescent="0.3">
      <c r="A597" t="s">
        <v>10</v>
      </c>
      <c r="B597">
        <v>5</v>
      </c>
      <c r="C597">
        <v>3</v>
      </c>
      <c r="D597">
        <v>8</v>
      </c>
      <c r="E597">
        <v>1E-3</v>
      </c>
      <c r="F597" t="s">
        <v>8</v>
      </c>
      <c r="G597" t="s">
        <v>8</v>
      </c>
      <c r="H597" t="s">
        <v>8</v>
      </c>
    </row>
    <row r="598" spans="1:9" x14ac:dyDescent="0.3">
      <c r="A598" t="s">
        <v>10</v>
      </c>
      <c r="B598">
        <v>5</v>
      </c>
      <c r="C598">
        <v>3</v>
      </c>
      <c r="D598">
        <v>9</v>
      </c>
      <c r="E598">
        <v>1E-3</v>
      </c>
      <c r="F598">
        <v>81.555000000000007</v>
      </c>
      <c r="G598">
        <v>56.178746270004503</v>
      </c>
      <c r="H598">
        <f t="shared" si="40"/>
        <v>25.376253729995504</v>
      </c>
    </row>
    <row r="599" spans="1:9" x14ac:dyDescent="0.3">
      <c r="A599" t="s">
        <v>10</v>
      </c>
      <c r="B599">
        <v>5</v>
      </c>
      <c r="C599">
        <v>3</v>
      </c>
      <c r="D599">
        <v>10</v>
      </c>
      <c r="E599">
        <v>1E-3</v>
      </c>
      <c r="F599" t="s">
        <v>8</v>
      </c>
      <c r="G599" t="s">
        <v>8</v>
      </c>
      <c r="H599" t="s">
        <v>8</v>
      </c>
    </row>
    <row r="600" spans="1:9" x14ac:dyDescent="0.3">
      <c r="A600" t="s">
        <v>10</v>
      </c>
      <c r="B600">
        <v>5</v>
      </c>
      <c r="C600">
        <v>3</v>
      </c>
      <c r="D600">
        <v>11</v>
      </c>
      <c r="E600">
        <v>1E-3</v>
      </c>
      <c r="F600">
        <v>83.85</v>
      </c>
      <c r="G600">
        <v>59.111070137083104</v>
      </c>
      <c r="H600">
        <f t="shared" si="40"/>
        <v>24.738929862916891</v>
      </c>
    </row>
    <row r="601" spans="1:9" x14ac:dyDescent="0.3">
      <c r="A601" t="s">
        <v>10</v>
      </c>
      <c r="B601">
        <v>5</v>
      </c>
      <c r="C601">
        <v>3</v>
      </c>
      <c r="F601" s="1">
        <f>AVERAGE(F590:F600)</f>
        <v>87.667333333333332</v>
      </c>
      <c r="H601" s="1">
        <f>AVERAGE(H590:H600)</f>
        <v>38.774155260941242</v>
      </c>
      <c r="I601">
        <f>H601/F601</f>
        <v>0.44228738101924597</v>
      </c>
    </row>
    <row r="602" spans="1:9" x14ac:dyDescent="0.3">
      <c r="A602" t="s">
        <v>10</v>
      </c>
      <c r="B602">
        <v>5</v>
      </c>
      <c r="C602">
        <v>3</v>
      </c>
      <c r="D602">
        <v>1</v>
      </c>
      <c r="E602">
        <v>0.01</v>
      </c>
      <c r="F602">
        <v>92.876999999999995</v>
      </c>
      <c r="G602">
        <v>72.266747726630697</v>
      </c>
      <c r="H602">
        <f>F602-G602</f>
        <v>20.610252273369298</v>
      </c>
    </row>
    <row r="603" spans="1:9" x14ac:dyDescent="0.3">
      <c r="A603" t="s">
        <v>10</v>
      </c>
      <c r="B603">
        <v>5</v>
      </c>
      <c r="C603">
        <v>3</v>
      </c>
      <c r="D603">
        <v>2</v>
      </c>
      <c r="E603">
        <v>0.01</v>
      </c>
      <c r="F603">
        <v>94.338999999999999</v>
      </c>
      <c r="G603">
        <v>50.100418305574301</v>
      </c>
      <c r="H603">
        <f t="shared" ref="H603:H612" si="41">F603-G603</f>
        <v>44.238581694425697</v>
      </c>
    </row>
    <row r="604" spans="1:9" x14ac:dyDescent="0.3">
      <c r="A604" t="s">
        <v>10</v>
      </c>
      <c r="B604">
        <v>5</v>
      </c>
      <c r="C604">
        <v>3</v>
      </c>
      <c r="D604">
        <v>3</v>
      </c>
      <c r="E604">
        <v>0.01</v>
      </c>
      <c r="F604">
        <v>84.295000000000002</v>
      </c>
      <c r="G604">
        <v>49.911574764985303</v>
      </c>
      <c r="H604">
        <f t="shared" si="41"/>
        <v>34.383425235014698</v>
      </c>
    </row>
    <row r="605" spans="1:9" x14ac:dyDescent="0.3">
      <c r="A605" t="s">
        <v>10</v>
      </c>
      <c r="B605">
        <v>5</v>
      </c>
      <c r="C605">
        <v>3</v>
      </c>
      <c r="D605">
        <v>4</v>
      </c>
      <c r="E605">
        <v>0.01</v>
      </c>
      <c r="F605">
        <v>99.888999999999996</v>
      </c>
      <c r="G605">
        <v>41.902160657171031</v>
      </c>
      <c r="H605">
        <f t="shared" si="41"/>
        <v>57.986839342828965</v>
      </c>
    </row>
    <row r="606" spans="1:9" x14ac:dyDescent="0.3">
      <c r="A606" t="s">
        <v>10</v>
      </c>
      <c r="B606">
        <v>5</v>
      </c>
      <c r="C606">
        <v>3</v>
      </c>
      <c r="D606">
        <v>5</v>
      </c>
      <c r="E606">
        <v>0.01</v>
      </c>
      <c r="F606">
        <v>99.968999999999994</v>
      </c>
      <c r="G606">
        <v>58.68308328018994</v>
      </c>
      <c r="H606">
        <f t="shared" si="41"/>
        <v>41.285916719810054</v>
      </c>
    </row>
    <row r="607" spans="1:9" x14ac:dyDescent="0.3">
      <c r="A607" t="s">
        <v>10</v>
      </c>
      <c r="B607">
        <v>5</v>
      </c>
      <c r="C607">
        <v>3</v>
      </c>
      <c r="D607">
        <v>6</v>
      </c>
      <c r="E607">
        <v>0.01</v>
      </c>
      <c r="F607" t="s">
        <v>8</v>
      </c>
      <c r="G607" t="s">
        <v>8</v>
      </c>
      <c r="H607" t="s">
        <v>8</v>
      </c>
    </row>
    <row r="608" spans="1:9" x14ac:dyDescent="0.3">
      <c r="A608" t="s">
        <v>10</v>
      </c>
      <c r="B608">
        <v>5</v>
      </c>
      <c r="C608">
        <v>3</v>
      </c>
      <c r="D608">
        <v>7</v>
      </c>
      <c r="E608">
        <v>0.01</v>
      </c>
      <c r="F608">
        <v>87.05</v>
      </c>
      <c r="G608">
        <v>64.445432002137196</v>
      </c>
      <c r="H608">
        <f t="shared" si="41"/>
        <v>22.604567997862802</v>
      </c>
    </row>
    <row r="609" spans="1:9" x14ac:dyDescent="0.3">
      <c r="A609" t="s">
        <v>10</v>
      </c>
      <c r="B609">
        <v>5</v>
      </c>
      <c r="C609">
        <v>3</v>
      </c>
      <c r="D609">
        <v>8</v>
      </c>
      <c r="E609">
        <v>0.01</v>
      </c>
      <c r="F609">
        <v>96.346999999999994</v>
      </c>
      <c r="G609">
        <v>65.932455569310903</v>
      </c>
      <c r="H609">
        <f t="shared" si="41"/>
        <v>30.414544430689091</v>
      </c>
    </row>
    <row r="610" spans="1:9" x14ac:dyDescent="0.3">
      <c r="A610" t="s">
        <v>10</v>
      </c>
      <c r="B610">
        <v>5</v>
      </c>
      <c r="C610">
        <v>3</v>
      </c>
      <c r="D610">
        <v>9</v>
      </c>
      <c r="E610">
        <v>0.01</v>
      </c>
      <c r="F610">
        <v>89.480999999999995</v>
      </c>
      <c r="G610">
        <v>63.533765818378697</v>
      </c>
      <c r="H610">
        <f t="shared" si="41"/>
        <v>25.947234181621297</v>
      </c>
    </row>
    <row r="611" spans="1:9" x14ac:dyDescent="0.3">
      <c r="A611" t="s">
        <v>10</v>
      </c>
      <c r="B611">
        <v>5</v>
      </c>
      <c r="C611">
        <v>3</v>
      </c>
      <c r="D611">
        <v>10</v>
      </c>
      <c r="E611">
        <v>0.01</v>
      </c>
      <c r="F611">
        <v>92.334999999999994</v>
      </c>
      <c r="G611">
        <v>72.893340006246291</v>
      </c>
      <c r="H611">
        <f t="shared" si="41"/>
        <v>19.441659993753703</v>
      </c>
    </row>
    <row r="612" spans="1:9" x14ac:dyDescent="0.3">
      <c r="A612" t="s">
        <v>10</v>
      </c>
      <c r="B612">
        <v>5</v>
      </c>
      <c r="C612">
        <v>3</v>
      </c>
      <c r="D612">
        <v>11</v>
      </c>
      <c r="E612">
        <v>0.01</v>
      </c>
      <c r="F612">
        <v>88.828000000000003</v>
      </c>
      <c r="G612">
        <v>53.229880602518698</v>
      </c>
      <c r="H612">
        <f t="shared" si="41"/>
        <v>35.598119397481305</v>
      </c>
    </row>
    <row r="613" spans="1:9" x14ac:dyDescent="0.3">
      <c r="A613" t="s">
        <v>10</v>
      </c>
      <c r="B613">
        <v>5</v>
      </c>
      <c r="C613">
        <v>3</v>
      </c>
      <c r="F613" s="1">
        <f>AVERAGE(F602:F612)</f>
        <v>92.540999999999997</v>
      </c>
      <c r="H613" s="1">
        <f>AVERAGE(H602:H612)</f>
        <v>33.251114126685692</v>
      </c>
      <c r="I613">
        <f>H613/F613</f>
        <v>0.35931224134908518</v>
      </c>
    </row>
    <row r="614" spans="1:9" x14ac:dyDescent="0.3">
      <c r="A614" t="s">
        <v>10</v>
      </c>
      <c r="B614">
        <v>5</v>
      </c>
      <c r="C614">
        <v>3</v>
      </c>
      <c r="D614">
        <v>1</v>
      </c>
      <c r="E614">
        <v>0.1</v>
      </c>
      <c r="F614">
        <v>95.900999999999996</v>
      </c>
      <c r="G614">
        <v>71.051839475857705</v>
      </c>
      <c r="H614">
        <f>F614-G614</f>
        <v>24.849160524142292</v>
      </c>
    </row>
    <row r="615" spans="1:9" x14ac:dyDescent="0.3">
      <c r="A615" t="s">
        <v>10</v>
      </c>
      <c r="B615">
        <v>5</v>
      </c>
      <c r="C615">
        <v>3</v>
      </c>
      <c r="D615">
        <v>2</v>
      </c>
      <c r="E615">
        <v>0.1</v>
      </c>
      <c r="F615">
        <v>86.477000000000004</v>
      </c>
      <c r="G615">
        <v>66.318055655479597</v>
      </c>
      <c r="H615">
        <f t="shared" ref="H615:H624" si="42">F615-G615</f>
        <v>20.158944344520407</v>
      </c>
    </row>
    <row r="616" spans="1:9" x14ac:dyDescent="0.3">
      <c r="A616" t="s">
        <v>10</v>
      </c>
      <c r="B616">
        <v>5</v>
      </c>
      <c r="C616">
        <v>3</v>
      </c>
      <c r="D616">
        <v>3</v>
      </c>
      <c r="E616">
        <v>0.1</v>
      </c>
      <c r="F616">
        <v>92.84</v>
      </c>
      <c r="G616">
        <v>76.475103700519099</v>
      </c>
      <c r="H616">
        <f t="shared" si="42"/>
        <v>16.364896299480904</v>
      </c>
    </row>
    <row r="617" spans="1:9" x14ac:dyDescent="0.3">
      <c r="A617" t="s">
        <v>10</v>
      </c>
      <c r="B617">
        <v>5</v>
      </c>
      <c r="C617">
        <v>3</v>
      </c>
      <c r="D617">
        <v>4</v>
      </c>
      <c r="E617">
        <v>0.1</v>
      </c>
      <c r="F617">
        <v>83.501000000000005</v>
      </c>
      <c r="G617">
        <v>71.747703664390897</v>
      </c>
      <c r="H617">
        <f t="shared" si="42"/>
        <v>11.753296335609107</v>
      </c>
    </row>
    <row r="618" spans="1:9" x14ac:dyDescent="0.3">
      <c r="A618" t="s">
        <v>10</v>
      </c>
      <c r="B618">
        <v>5</v>
      </c>
      <c r="C618">
        <v>3</v>
      </c>
      <c r="D618">
        <v>5</v>
      </c>
      <c r="E618">
        <v>0.1</v>
      </c>
      <c r="F618">
        <v>78.001999999999995</v>
      </c>
      <c r="G618">
        <v>68.319390979160502</v>
      </c>
      <c r="H618">
        <f t="shared" si="42"/>
        <v>9.682609020839493</v>
      </c>
    </row>
    <row r="619" spans="1:9" x14ac:dyDescent="0.3">
      <c r="A619" t="s">
        <v>10</v>
      </c>
      <c r="B619">
        <v>5</v>
      </c>
      <c r="C619">
        <v>3</v>
      </c>
      <c r="D619">
        <v>6</v>
      </c>
      <c r="E619">
        <v>0.1</v>
      </c>
      <c r="F619">
        <v>81.727999999999994</v>
      </c>
      <c r="G619">
        <v>52.795842724956699</v>
      </c>
      <c r="H619">
        <f t="shared" si="42"/>
        <v>28.932157275043295</v>
      </c>
    </row>
    <row r="620" spans="1:9" x14ac:dyDescent="0.3">
      <c r="A620" t="s">
        <v>10</v>
      </c>
      <c r="B620">
        <v>5</v>
      </c>
      <c r="C620">
        <v>3</v>
      </c>
      <c r="D620">
        <v>7</v>
      </c>
      <c r="E620">
        <v>0.1</v>
      </c>
      <c r="F620">
        <v>93.99</v>
      </c>
      <c r="G620">
        <v>64.236674067077701</v>
      </c>
      <c r="H620">
        <f t="shared" si="42"/>
        <v>29.753325932922294</v>
      </c>
    </row>
    <row r="621" spans="1:9" x14ac:dyDescent="0.3">
      <c r="A621" t="s">
        <v>10</v>
      </c>
      <c r="B621">
        <v>5</v>
      </c>
      <c r="C621">
        <v>3</v>
      </c>
      <c r="D621">
        <v>8</v>
      </c>
      <c r="E621">
        <v>0.1</v>
      </c>
      <c r="F621">
        <v>96.506</v>
      </c>
      <c r="G621">
        <v>66.215773411952995</v>
      </c>
      <c r="H621">
        <f t="shared" si="42"/>
        <v>30.290226588047005</v>
      </c>
    </row>
    <row r="622" spans="1:9" x14ac:dyDescent="0.3">
      <c r="A622" t="s">
        <v>10</v>
      </c>
      <c r="B622">
        <v>5</v>
      </c>
      <c r="C622">
        <v>3</v>
      </c>
      <c r="D622">
        <v>9</v>
      </c>
      <c r="E622">
        <v>0.1</v>
      </c>
      <c r="F622" t="s">
        <v>8</v>
      </c>
      <c r="G622" t="s">
        <v>8</v>
      </c>
      <c r="H622" t="s">
        <v>8</v>
      </c>
    </row>
    <row r="623" spans="1:9" x14ac:dyDescent="0.3">
      <c r="A623" t="s">
        <v>10</v>
      </c>
      <c r="B623">
        <v>5</v>
      </c>
      <c r="C623">
        <v>3</v>
      </c>
      <c r="D623">
        <v>10</v>
      </c>
      <c r="E623">
        <v>0.1</v>
      </c>
      <c r="F623">
        <v>92.74</v>
      </c>
      <c r="G623">
        <v>70.652874307152004</v>
      </c>
      <c r="H623">
        <f t="shared" si="42"/>
        <v>22.087125692847991</v>
      </c>
    </row>
    <row r="624" spans="1:9" x14ac:dyDescent="0.3">
      <c r="A624" t="s">
        <v>10</v>
      </c>
      <c r="B624">
        <v>5</v>
      </c>
      <c r="C624">
        <v>3</v>
      </c>
      <c r="D624">
        <v>11</v>
      </c>
      <c r="E624">
        <v>0.1</v>
      </c>
      <c r="F624">
        <v>85.265000000000001</v>
      </c>
      <c r="G624">
        <v>56.783628283618789</v>
      </c>
      <c r="H624">
        <f t="shared" si="42"/>
        <v>28.481371716381211</v>
      </c>
    </row>
    <row r="625" spans="1:9" x14ac:dyDescent="0.3">
      <c r="A625" t="s">
        <v>10</v>
      </c>
      <c r="B625">
        <v>5</v>
      </c>
      <c r="C625">
        <v>3</v>
      </c>
      <c r="F625" s="1">
        <f>AVERAGE(F614:F624)</f>
        <v>88.694999999999993</v>
      </c>
      <c r="H625" s="1">
        <f>AVERAGE(H614:H624)</f>
        <v>22.2353113729834</v>
      </c>
      <c r="I625">
        <f>H625/F625</f>
        <v>0.2506940794067693</v>
      </c>
    </row>
    <row r="626" spans="1:9" x14ac:dyDescent="0.3">
      <c r="A626" t="s">
        <v>10</v>
      </c>
      <c r="B626">
        <v>5</v>
      </c>
      <c r="C626">
        <v>3</v>
      </c>
      <c r="D626">
        <v>1</v>
      </c>
      <c r="E626">
        <v>1</v>
      </c>
      <c r="F626">
        <v>81.884</v>
      </c>
      <c r="G626">
        <v>80.464818392377794</v>
      </c>
      <c r="H626">
        <f>F626-G626</f>
        <v>1.4191816076222068</v>
      </c>
    </row>
    <row r="627" spans="1:9" x14ac:dyDescent="0.3">
      <c r="A627" t="s">
        <v>10</v>
      </c>
      <c r="B627">
        <v>5</v>
      </c>
      <c r="C627">
        <v>3</v>
      </c>
      <c r="D627">
        <v>2</v>
      </c>
      <c r="E627">
        <v>1</v>
      </c>
      <c r="F627">
        <v>74.742999999999995</v>
      </c>
      <c r="G627">
        <v>66.9452719012328</v>
      </c>
      <c r="H627">
        <f t="shared" ref="H627:H636" si="43">F627-G627</f>
        <v>7.7977280987671946</v>
      </c>
    </row>
    <row r="628" spans="1:9" x14ac:dyDescent="0.3">
      <c r="A628" t="s">
        <v>10</v>
      </c>
      <c r="B628">
        <v>5</v>
      </c>
      <c r="C628">
        <v>3</v>
      </c>
      <c r="D628">
        <v>3</v>
      </c>
      <c r="E628">
        <v>1</v>
      </c>
      <c r="F628">
        <v>90.066999999999993</v>
      </c>
      <c r="G628">
        <v>80.710992841973905</v>
      </c>
      <c r="H628">
        <f t="shared" si="43"/>
        <v>9.3560071580260882</v>
      </c>
    </row>
    <row r="629" spans="1:9" x14ac:dyDescent="0.3">
      <c r="A629" t="s">
        <v>10</v>
      </c>
      <c r="B629">
        <v>5</v>
      </c>
      <c r="C629">
        <v>3</v>
      </c>
      <c r="D629">
        <v>4</v>
      </c>
      <c r="E629">
        <v>1</v>
      </c>
      <c r="F629">
        <v>90.956000000000003</v>
      </c>
      <c r="G629" s="7">
        <v>85.510428192927193</v>
      </c>
      <c r="H629">
        <f t="shared" si="43"/>
        <v>5.4455718070728096</v>
      </c>
    </row>
    <row r="630" spans="1:9" x14ac:dyDescent="0.3">
      <c r="A630" t="s">
        <v>10</v>
      </c>
      <c r="B630">
        <v>5</v>
      </c>
      <c r="C630">
        <v>3</v>
      </c>
      <c r="D630">
        <v>5</v>
      </c>
      <c r="E630">
        <v>1</v>
      </c>
      <c r="F630">
        <v>86.278999999999996</v>
      </c>
      <c r="G630" s="7">
        <v>76.3133841279449</v>
      </c>
      <c r="H630">
        <f t="shared" si="43"/>
        <v>9.9656158720550962</v>
      </c>
    </row>
    <row r="631" spans="1:9" x14ac:dyDescent="0.3">
      <c r="A631" t="s">
        <v>10</v>
      </c>
      <c r="B631">
        <v>5</v>
      </c>
      <c r="C631">
        <v>3</v>
      </c>
      <c r="D631">
        <v>6</v>
      </c>
      <c r="E631">
        <v>1</v>
      </c>
      <c r="F631">
        <v>95.328000000000003</v>
      </c>
      <c r="G631" s="7">
        <v>90.091578206666796</v>
      </c>
      <c r="H631">
        <f t="shared" si="43"/>
        <v>5.2364217933332071</v>
      </c>
    </row>
    <row r="632" spans="1:9" x14ac:dyDescent="0.3">
      <c r="A632" t="s">
        <v>10</v>
      </c>
      <c r="B632">
        <v>5</v>
      </c>
      <c r="C632">
        <v>3</v>
      </c>
      <c r="D632">
        <v>7</v>
      </c>
      <c r="E632">
        <v>1</v>
      </c>
      <c r="F632">
        <v>65.010999999999996</v>
      </c>
      <c r="G632" s="7">
        <v>56.702770638680299</v>
      </c>
      <c r="H632">
        <f t="shared" si="43"/>
        <v>8.3082293613196967</v>
      </c>
    </row>
    <row r="633" spans="1:9" x14ac:dyDescent="0.3">
      <c r="A633" t="s">
        <v>10</v>
      </c>
      <c r="B633">
        <v>5</v>
      </c>
      <c r="C633">
        <v>3</v>
      </c>
      <c r="D633">
        <v>8</v>
      </c>
      <c r="E633">
        <v>1</v>
      </c>
      <c r="F633">
        <v>73.361999999999995</v>
      </c>
      <c r="G633" s="7">
        <v>68.222554195468604</v>
      </c>
      <c r="H633">
        <f t="shared" si="43"/>
        <v>5.1394458045313911</v>
      </c>
    </row>
    <row r="634" spans="1:9" x14ac:dyDescent="0.3">
      <c r="A634" t="s">
        <v>10</v>
      </c>
      <c r="B634">
        <v>5</v>
      </c>
      <c r="C634">
        <v>3</v>
      </c>
      <c r="D634">
        <v>9</v>
      </c>
      <c r="E634">
        <v>1</v>
      </c>
      <c r="F634">
        <v>84.497</v>
      </c>
      <c r="G634" s="7">
        <v>76.0245003781733</v>
      </c>
      <c r="H634">
        <f t="shared" si="43"/>
        <v>8.4724996218266995</v>
      </c>
    </row>
    <row r="635" spans="1:9" x14ac:dyDescent="0.3">
      <c r="A635" t="s">
        <v>10</v>
      </c>
      <c r="B635">
        <v>5</v>
      </c>
      <c r="C635">
        <v>3</v>
      </c>
      <c r="D635">
        <v>10</v>
      </c>
      <c r="E635">
        <v>1</v>
      </c>
      <c r="F635">
        <v>90.206000000000003</v>
      </c>
      <c r="G635" s="7">
        <v>89.093756937885303</v>
      </c>
      <c r="H635">
        <f t="shared" si="43"/>
        <v>1.1122430621147004</v>
      </c>
    </row>
    <row r="636" spans="1:9" x14ac:dyDescent="0.3">
      <c r="A636" t="s">
        <v>10</v>
      </c>
      <c r="B636">
        <v>5</v>
      </c>
      <c r="C636">
        <v>3</v>
      </c>
      <c r="D636">
        <v>11</v>
      </c>
      <c r="E636">
        <v>1</v>
      </c>
      <c r="F636">
        <v>78.838999999999999</v>
      </c>
      <c r="G636" s="7">
        <v>77.741190061373004</v>
      </c>
      <c r="H636">
        <f t="shared" si="43"/>
        <v>1.0978099386269946</v>
      </c>
    </row>
    <row r="637" spans="1:9" x14ac:dyDescent="0.3">
      <c r="A637" t="s">
        <v>10</v>
      </c>
      <c r="B637">
        <v>5</v>
      </c>
      <c r="C637">
        <v>3</v>
      </c>
      <c r="F637" s="1">
        <f>AVERAGE(F626:F636)</f>
        <v>82.833818181818188</v>
      </c>
      <c r="H637" s="1">
        <f>AVERAGE(H626:H636)</f>
        <v>5.7591594659360075</v>
      </c>
      <c r="I637">
        <f>H637/F637</f>
        <v>6.9526669086951834E-2</v>
      </c>
    </row>
    <row r="638" spans="1:9" x14ac:dyDescent="0.3">
      <c r="A638" t="s">
        <v>10</v>
      </c>
      <c r="B638">
        <v>5</v>
      </c>
      <c r="C638">
        <v>3</v>
      </c>
      <c r="D638">
        <v>1</v>
      </c>
      <c r="E638">
        <v>10</v>
      </c>
      <c r="F638">
        <v>86.738</v>
      </c>
      <c r="G638">
        <v>76.458515085766905</v>
      </c>
      <c r="H638">
        <f>F638-G638</f>
        <v>10.279484914233095</v>
      </c>
    </row>
    <row r="639" spans="1:9" x14ac:dyDescent="0.3">
      <c r="A639" t="s">
        <v>10</v>
      </c>
      <c r="B639">
        <v>5</v>
      </c>
      <c r="C639">
        <v>3</v>
      </c>
      <c r="D639">
        <v>2</v>
      </c>
      <c r="E639">
        <v>10</v>
      </c>
      <c r="F639">
        <v>92.203999999999994</v>
      </c>
      <c r="G639">
        <v>80.293855185241597</v>
      </c>
      <c r="H639">
        <f t="shared" ref="H639:H648" si="44">F639-G639</f>
        <v>11.910144814758397</v>
      </c>
    </row>
    <row r="640" spans="1:9" x14ac:dyDescent="0.3">
      <c r="A640" t="s">
        <v>10</v>
      </c>
      <c r="B640">
        <v>5</v>
      </c>
      <c r="C640">
        <v>3</v>
      </c>
      <c r="D640">
        <v>3</v>
      </c>
      <c r="E640">
        <v>10</v>
      </c>
      <c r="F640" t="s">
        <v>8</v>
      </c>
      <c r="G640" t="s">
        <v>8</v>
      </c>
      <c r="H640" t="s">
        <v>8</v>
      </c>
    </row>
    <row r="641" spans="1:9" x14ac:dyDescent="0.3">
      <c r="A641" t="s">
        <v>10</v>
      </c>
      <c r="B641">
        <v>5</v>
      </c>
      <c r="C641">
        <v>3</v>
      </c>
      <c r="D641">
        <v>4</v>
      </c>
      <c r="E641">
        <v>10</v>
      </c>
      <c r="F641">
        <v>97.686999999999998</v>
      </c>
      <c r="G641">
        <v>86.272742890102606</v>
      </c>
      <c r="H641">
        <f t="shared" si="44"/>
        <v>11.414257109897392</v>
      </c>
    </row>
    <row r="642" spans="1:9" x14ac:dyDescent="0.3">
      <c r="A642" t="s">
        <v>10</v>
      </c>
      <c r="B642">
        <v>5</v>
      </c>
      <c r="C642">
        <v>3</v>
      </c>
      <c r="D642">
        <v>5</v>
      </c>
      <c r="E642">
        <v>10</v>
      </c>
      <c r="F642">
        <v>91.870999999999995</v>
      </c>
      <c r="G642">
        <v>86.541688926674993</v>
      </c>
      <c r="H642">
        <f t="shared" si="44"/>
        <v>5.3293110733250018</v>
      </c>
    </row>
    <row r="643" spans="1:9" x14ac:dyDescent="0.3">
      <c r="A643" t="s">
        <v>10</v>
      </c>
      <c r="B643">
        <v>5</v>
      </c>
      <c r="C643">
        <v>3</v>
      </c>
      <c r="D643">
        <v>6</v>
      </c>
      <c r="E643">
        <v>10</v>
      </c>
      <c r="F643">
        <v>86.343000000000004</v>
      </c>
      <c r="G643">
        <v>76.076820030780596</v>
      </c>
      <c r="H643">
        <f t="shared" si="44"/>
        <v>10.266179969219408</v>
      </c>
    </row>
    <row r="644" spans="1:9" x14ac:dyDescent="0.3">
      <c r="A644" t="s">
        <v>10</v>
      </c>
      <c r="B644">
        <v>5</v>
      </c>
      <c r="C644">
        <v>3</v>
      </c>
      <c r="D644">
        <v>7</v>
      </c>
      <c r="E644">
        <v>10</v>
      </c>
      <c r="F644" t="s">
        <v>8</v>
      </c>
      <c r="G644" t="s">
        <v>8</v>
      </c>
      <c r="H644" t="s">
        <v>8</v>
      </c>
    </row>
    <row r="645" spans="1:9" x14ac:dyDescent="0.3">
      <c r="A645" t="s">
        <v>10</v>
      </c>
      <c r="B645">
        <v>5</v>
      </c>
      <c r="C645">
        <v>3</v>
      </c>
      <c r="D645">
        <v>8</v>
      </c>
      <c r="E645">
        <v>10</v>
      </c>
      <c r="F645">
        <v>82.838999999999999</v>
      </c>
      <c r="G645">
        <v>72.267543678104701</v>
      </c>
      <c r="H645">
        <f t="shared" si="44"/>
        <v>10.571456321895297</v>
      </c>
    </row>
    <row r="646" spans="1:9" x14ac:dyDescent="0.3">
      <c r="A646" t="s">
        <v>10</v>
      </c>
      <c r="B646">
        <v>5</v>
      </c>
      <c r="C646">
        <v>3</v>
      </c>
      <c r="D646">
        <v>9</v>
      </c>
      <c r="E646">
        <v>10</v>
      </c>
      <c r="F646" t="s">
        <v>8</v>
      </c>
      <c r="G646" t="s">
        <v>8</v>
      </c>
      <c r="H646" t="s">
        <v>8</v>
      </c>
    </row>
    <row r="647" spans="1:9" x14ac:dyDescent="0.3">
      <c r="A647" t="s">
        <v>10</v>
      </c>
      <c r="B647">
        <v>5</v>
      </c>
      <c r="C647">
        <v>3</v>
      </c>
      <c r="D647">
        <v>10</v>
      </c>
      <c r="E647">
        <v>10</v>
      </c>
      <c r="F647">
        <v>93.516000000000005</v>
      </c>
      <c r="G647">
        <v>87.967465785641295</v>
      </c>
      <c r="H647">
        <f t="shared" si="44"/>
        <v>5.5485342143587104</v>
      </c>
    </row>
    <row r="648" spans="1:9" x14ac:dyDescent="0.3">
      <c r="A648" t="s">
        <v>10</v>
      </c>
      <c r="B648">
        <v>5</v>
      </c>
      <c r="C648">
        <v>3</v>
      </c>
      <c r="D648">
        <v>11</v>
      </c>
      <c r="E648">
        <v>10</v>
      </c>
      <c r="F648">
        <v>85.748000000000005</v>
      </c>
      <c r="G648">
        <v>80.6416231735721</v>
      </c>
      <c r="H648">
        <f t="shared" si="44"/>
        <v>5.1063768264279048</v>
      </c>
    </row>
    <row r="649" spans="1:9" x14ac:dyDescent="0.3">
      <c r="A649" t="s">
        <v>10</v>
      </c>
      <c r="B649">
        <v>5</v>
      </c>
      <c r="C649">
        <v>3</v>
      </c>
      <c r="F649" s="1">
        <f>AVERAGE(F638:F648)</f>
        <v>89.618250000000003</v>
      </c>
      <c r="H649" s="1">
        <f>AVERAGE(H638:H648)</f>
        <v>8.8032181555144007</v>
      </c>
      <c r="I649">
        <f>H649/F649</f>
        <v>9.8230194804232396E-2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20"/>
  <sheetViews>
    <sheetView topLeftCell="A569" zoomScale="90" zoomScaleNormal="90" workbookViewId="0">
      <selection activeCell="K10" sqref="K10"/>
    </sheetView>
  </sheetViews>
  <sheetFormatPr defaultRowHeight="14.4" x14ac:dyDescent="0.3"/>
  <cols>
    <col min="1" max="1" width="10.44140625" customWidth="1"/>
    <col min="4" max="4" width="12.33203125" customWidth="1"/>
    <col min="5" max="5" width="13.5546875" customWidth="1"/>
    <col min="7" max="7" width="16.5546875" customWidth="1"/>
    <col min="8" max="8" width="15.33203125" customWidth="1"/>
  </cols>
  <sheetData>
    <row r="1" spans="1:9" x14ac:dyDescent="0.3">
      <c r="A1" t="s">
        <v>0</v>
      </c>
      <c r="B1" t="s">
        <v>1</v>
      </c>
      <c r="C1" t="s">
        <v>2</v>
      </c>
      <c r="D1" t="s">
        <v>9</v>
      </c>
      <c r="E1" t="s">
        <v>7</v>
      </c>
      <c r="F1" t="s">
        <v>3</v>
      </c>
      <c r="G1" t="s">
        <v>4</v>
      </c>
      <c r="H1" t="s">
        <v>5</v>
      </c>
      <c r="I1" t="s">
        <v>19</v>
      </c>
    </row>
    <row r="2" spans="1:9" x14ac:dyDescent="0.3">
      <c r="A2" t="s">
        <v>6</v>
      </c>
      <c r="B2">
        <v>2</v>
      </c>
      <c r="C2">
        <v>1</v>
      </c>
      <c r="D2">
        <v>1</v>
      </c>
      <c r="E2">
        <v>0</v>
      </c>
      <c r="F2">
        <v>4.9096874023504098</v>
      </c>
      <c r="H2">
        <f>F2-G2</f>
        <v>4.9096874023504098</v>
      </c>
    </row>
    <row r="3" spans="1:9" x14ac:dyDescent="0.3">
      <c r="A3" t="s">
        <v>6</v>
      </c>
      <c r="B3">
        <v>2</v>
      </c>
      <c r="C3">
        <v>1</v>
      </c>
      <c r="D3">
        <v>2</v>
      </c>
      <c r="E3">
        <v>0</v>
      </c>
      <c r="F3">
        <v>3.1376809824479599</v>
      </c>
      <c r="H3">
        <f t="shared" ref="H3:H66" si="0">F3-G3</f>
        <v>3.1376809824479599</v>
      </c>
    </row>
    <row r="4" spans="1:9" x14ac:dyDescent="0.3">
      <c r="A4" t="s">
        <v>6</v>
      </c>
      <c r="B4">
        <v>2</v>
      </c>
      <c r="C4">
        <v>1</v>
      </c>
      <c r="D4">
        <v>3</v>
      </c>
      <c r="E4">
        <v>0</v>
      </c>
      <c r="F4">
        <v>4.0744870246206801</v>
      </c>
      <c r="H4">
        <f t="shared" si="0"/>
        <v>4.0744870246206801</v>
      </c>
    </row>
    <row r="5" spans="1:9" x14ac:dyDescent="0.3">
      <c r="A5" t="s">
        <v>6</v>
      </c>
      <c r="B5">
        <v>2</v>
      </c>
      <c r="C5">
        <v>1</v>
      </c>
      <c r="D5">
        <v>4</v>
      </c>
      <c r="E5">
        <v>0</v>
      </c>
      <c r="F5">
        <v>5.1211434089231096</v>
      </c>
      <c r="H5">
        <f t="shared" si="0"/>
        <v>5.1211434089231096</v>
      </c>
    </row>
    <row r="6" spans="1:9" x14ac:dyDescent="0.3">
      <c r="A6" t="s">
        <v>6</v>
      </c>
      <c r="B6">
        <v>2</v>
      </c>
      <c r="C6">
        <v>1</v>
      </c>
      <c r="D6">
        <v>5</v>
      </c>
      <c r="E6">
        <v>0</v>
      </c>
      <c r="F6">
        <v>4.1192516292412398</v>
      </c>
      <c r="H6">
        <f t="shared" si="0"/>
        <v>4.1192516292412398</v>
      </c>
    </row>
    <row r="7" spans="1:9" x14ac:dyDescent="0.3">
      <c r="A7" t="s">
        <v>6</v>
      </c>
      <c r="B7">
        <v>2</v>
      </c>
      <c r="C7">
        <v>1</v>
      </c>
      <c r="D7">
        <v>6</v>
      </c>
      <c r="E7">
        <v>0</v>
      </c>
      <c r="F7">
        <v>4.2241261086261002</v>
      </c>
      <c r="H7">
        <f t="shared" si="0"/>
        <v>4.2241261086261002</v>
      </c>
    </row>
    <row r="8" spans="1:9" x14ac:dyDescent="0.3">
      <c r="A8" t="s">
        <v>6</v>
      </c>
      <c r="B8">
        <v>2</v>
      </c>
      <c r="C8">
        <v>1</v>
      </c>
      <c r="D8">
        <v>7</v>
      </c>
      <c r="E8">
        <v>0</v>
      </c>
      <c r="F8">
        <v>5.2903772224967103</v>
      </c>
      <c r="H8">
        <f t="shared" si="0"/>
        <v>5.2903772224967103</v>
      </c>
    </row>
    <row r="9" spans="1:9" x14ac:dyDescent="0.3">
      <c r="A9" t="s">
        <v>6</v>
      </c>
      <c r="B9">
        <v>2</v>
      </c>
      <c r="C9">
        <v>1</v>
      </c>
      <c r="D9">
        <v>8</v>
      </c>
      <c r="E9">
        <v>0</v>
      </c>
      <c r="F9">
        <v>4.8678102509285104</v>
      </c>
      <c r="H9">
        <f t="shared" si="0"/>
        <v>4.8678102509285104</v>
      </c>
    </row>
    <row r="10" spans="1:9" x14ac:dyDescent="0.3">
      <c r="A10" t="s">
        <v>6</v>
      </c>
      <c r="B10">
        <v>2</v>
      </c>
      <c r="C10">
        <v>1</v>
      </c>
      <c r="D10">
        <v>9</v>
      </c>
      <c r="E10">
        <v>0</v>
      </c>
      <c r="F10">
        <v>4.5978242968133998</v>
      </c>
      <c r="H10">
        <f t="shared" si="0"/>
        <v>4.5978242968133998</v>
      </c>
    </row>
    <row r="11" spans="1:9" x14ac:dyDescent="0.3">
      <c r="A11" t="s">
        <v>6</v>
      </c>
      <c r="B11">
        <v>2</v>
      </c>
      <c r="C11">
        <v>1</v>
      </c>
      <c r="D11">
        <v>10</v>
      </c>
      <c r="E11">
        <v>0</v>
      </c>
      <c r="F11">
        <v>5.5794131036896903</v>
      </c>
      <c r="H11">
        <f t="shared" si="0"/>
        <v>5.5794131036896903</v>
      </c>
    </row>
    <row r="12" spans="1:9" x14ac:dyDescent="0.3">
      <c r="A12" t="s">
        <v>6</v>
      </c>
      <c r="B12">
        <v>2</v>
      </c>
      <c r="C12">
        <v>1</v>
      </c>
      <c r="D12">
        <v>11</v>
      </c>
      <c r="E12">
        <v>0</v>
      </c>
      <c r="F12">
        <v>4.2317170233244301</v>
      </c>
      <c r="H12">
        <f t="shared" si="0"/>
        <v>4.2317170233244301</v>
      </c>
    </row>
    <row r="13" spans="1:9" x14ac:dyDescent="0.3">
      <c r="F13" s="1">
        <f>AVERAGE(F2:F12)</f>
        <v>4.5594107684965666</v>
      </c>
      <c r="G13" s="1"/>
      <c r="H13" s="1">
        <f>AVERAGE(H2:H12)</f>
        <v>4.5594107684965666</v>
      </c>
      <c r="I13">
        <v>1</v>
      </c>
    </row>
    <row r="14" spans="1:9" x14ac:dyDescent="0.3">
      <c r="A14" t="s">
        <v>6</v>
      </c>
      <c r="B14">
        <v>2</v>
      </c>
      <c r="C14">
        <v>1</v>
      </c>
      <c r="D14">
        <v>1</v>
      </c>
      <c r="E14" s="2">
        <v>1E-4</v>
      </c>
      <c r="F14">
        <v>3.9949220034113799</v>
      </c>
      <c r="G14">
        <v>3.5996786868350301</v>
      </c>
      <c r="H14">
        <f t="shared" si="0"/>
        <v>0.39524331657634981</v>
      </c>
    </row>
    <row r="15" spans="1:9" x14ac:dyDescent="0.3">
      <c r="A15" t="s">
        <v>6</v>
      </c>
      <c r="B15">
        <v>2</v>
      </c>
      <c r="C15">
        <v>1</v>
      </c>
      <c r="D15">
        <v>2</v>
      </c>
      <c r="E15">
        <v>1E-4</v>
      </c>
      <c r="F15">
        <v>5.3421516514188196</v>
      </c>
      <c r="H15">
        <f t="shared" si="0"/>
        <v>5.3421516514188196</v>
      </c>
    </row>
    <row r="16" spans="1:9" x14ac:dyDescent="0.3">
      <c r="A16" t="s">
        <v>6</v>
      </c>
      <c r="B16">
        <v>2</v>
      </c>
      <c r="C16">
        <v>1</v>
      </c>
      <c r="D16">
        <v>3</v>
      </c>
      <c r="E16">
        <v>1E-4</v>
      </c>
      <c r="F16">
        <v>5.3893143122964799</v>
      </c>
      <c r="H16">
        <f t="shared" si="0"/>
        <v>5.3893143122964799</v>
      </c>
    </row>
    <row r="17" spans="1:9" x14ac:dyDescent="0.3">
      <c r="A17" t="s">
        <v>6</v>
      </c>
      <c r="B17">
        <v>2</v>
      </c>
      <c r="C17">
        <v>1</v>
      </c>
      <c r="D17">
        <v>4</v>
      </c>
      <c r="E17">
        <v>1E-4</v>
      </c>
      <c r="F17">
        <v>4.5118226081563</v>
      </c>
      <c r="H17">
        <f t="shared" si="0"/>
        <v>4.5118226081563</v>
      </c>
    </row>
    <row r="18" spans="1:9" x14ac:dyDescent="0.3">
      <c r="A18" t="s">
        <v>6</v>
      </c>
      <c r="B18">
        <v>2</v>
      </c>
      <c r="C18">
        <v>1</v>
      </c>
      <c r="D18">
        <v>5</v>
      </c>
      <c r="E18">
        <v>1E-4</v>
      </c>
      <c r="F18">
        <v>4.2599646456815004</v>
      </c>
      <c r="H18">
        <f t="shared" si="0"/>
        <v>4.2599646456815004</v>
      </c>
    </row>
    <row r="19" spans="1:9" x14ac:dyDescent="0.3">
      <c r="A19" t="s">
        <v>6</v>
      </c>
      <c r="B19">
        <v>2</v>
      </c>
      <c r="C19">
        <v>1</v>
      </c>
      <c r="D19">
        <v>6</v>
      </c>
      <c r="E19">
        <v>1E-4</v>
      </c>
      <c r="F19">
        <v>4.5863978911459098</v>
      </c>
      <c r="H19">
        <f t="shared" si="0"/>
        <v>4.5863978911459098</v>
      </c>
    </row>
    <row r="20" spans="1:9" x14ac:dyDescent="0.3">
      <c r="A20" t="s">
        <v>6</v>
      </c>
      <c r="B20">
        <v>2</v>
      </c>
      <c r="C20">
        <v>1</v>
      </c>
      <c r="D20">
        <v>7</v>
      </c>
      <c r="E20">
        <v>1E-4</v>
      </c>
      <c r="F20">
        <v>4.5782856256783999</v>
      </c>
      <c r="H20">
        <f t="shared" si="0"/>
        <v>4.5782856256783999</v>
      </c>
    </row>
    <row r="21" spans="1:9" x14ac:dyDescent="0.3">
      <c r="A21" t="s">
        <v>6</v>
      </c>
      <c r="B21">
        <v>2</v>
      </c>
      <c r="C21">
        <v>1</v>
      </c>
      <c r="D21">
        <v>8</v>
      </c>
      <c r="E21">
        <v>1E-4</v>
      </c>
      <c r="F21">
        <v>3.62706404093657</v>
      </c>
      <c r="H21">
        <f t="shared" si="0"/>
        <v>3.62706404093657</v>
      </c>
    </row>
    <row r="22" spans="1:9" x14ac:dyDescent="0.3">
      <c r="A22" t="s">
        <v>6</v>
      </c>
      <c r="B22">
        <v>2</v>
      </c>
      <c r="C22">
        <v>1</v>
      </c>
      <c r="D22">
        <v>9</v>
      </c>
      <c r="E22">
        <v>1E-4</v>
      </c>
      <c r="F22">
        <v>4.1213726159094399</v>
      </c>
      <c r="H22">
        <f t="shared" si="0"/>
        <v>4.1213726159094399</v>
      </c>
    </row>
    <row r="23" spans="1:9" x14ac:dyDescent="0.3">
      <c r="A23" t="s">
        <v>6</v>
      </c>
      <c r="B23">
        <v>2</v>
      </c>
      <c r="C23">
        <v>1</v>
      </c>
      <c r="D23">
        <v>10</v>
      </c>
      <c r="E23">
        <v>1E-4</v>
      </c>
      <c r="F23">
        <v>4.1241966196309496</v>
      </c>
      <c r="H23">
        <f t="shared" si="0"/>
        <v>4.1241966196309496</v>
      </c>
    </row>
    <row r="24" spans="1:9" x14ac:dyDescent="0.3">
      <c r="A24" t="s">
        <v>6</v>
      </c>
      <c r="B24">
        <v>2</v>
      </c>
      <c r="C24">
        <v>1</v>
      </c>
      <c r="D24">
        <v>11</v>
      </c>
      <c r="E24">
        <v>1E-4</v>
      </c>
      <c r="F24">
        <v>3.5439088230733402</v>
      </c>
      <c r="H24">
        <f t="shared" si="0"/>
        <v>3.5439088230733402</v>
      </c>
    </row>
    <row r="25" spans="1:9" x14ac:dyDescent="0.3">
      <c r="F25" s="1">
        <f>AVERAGE(F14:F24)</f>
        <v>4.3708546215762798</v>
      </c>
      <c r="G25" s="1"/>
      <c r="H25" s="1">
        <f>AVERAGE(H14:H24)</f>
        <v>4.0436111045912781</v>
      </c>
      <c r="I25">
        <f>H25/F25</f>
        <v>0.92513054189228872</v>
      </c>
    </row>
    <row r="26" spans="1:9" x14ac:dyDescent="0.3">
      <c r="A26" t="s">
        <v>6</v>
      </c>
      <c r="B26">
        <v>2</v>
      </c>
      <c r="C26">
        <v>1</v>
      </c>
      <c r="D26">
        <v>1</v>
      </c>
      <c r="E26">
        <v>1E-3</v>
      </c>
      <c r="F26">
        <v>3.9102378663358599</v>
      </c>
      <c r="H26">
        <f t="shared" si="0"/>
        <v>3.9102378663358599</v>
      </c>
    </row>
    <row r="27" spans="1:9" x14ac:dyDescent="0.3">
      <c r="A27" t="s">
        <v>6</v>
      </c>
      <c r="B27">
        <v>2</v>
      </c>
      <c r="C27">
        <v>1</v>
      </c>
      <c r="D27">
        <v>2</v>
      </c>
      <c r="E27">
        <v>1E-3</v>
      </c>
      <c r="F27">
        <v>3.8689750348891301</v>
      </c>
      <c r="H27">
        <f t="shared" si="0"/>
        <v>3.8689750348891301</v>
      </c>
    </row>
    <row r="28" spans="1:9" x14ac:dyDescent="0.3">
      <c r="A28" t="s">
        <v>6</v>
      </c>
      <c r="B28">
        <v>2</v>
      </c>
      <c r="C28">
        <v>1</v>
      </c>
      <c r="D28">
        <v>3</v>
      </c>
      <c r="E28">
        <v>1E-3</v>
      </c>
      <c r="F28">
        <v>4.0373540083733896</v>
      </c>
      <c r="H28">
        <f t="shared" si="0"/>
        <v>4.0373540083733896</v>
      </c>
    </row>
    <row r="29" spans="1:9" x14ac:dyDescent="0.3">
      <c r="A29" t="s">
        <v>6</v>
      </c>
      <c r="B29">
        <v>2</v>
      </c>
      <c r="C29">
        <v>1</v>
      </c>
      <c r="D29">
        <v>4</v>
      </c>
      <c r="E29">
        <v>1E-3</v>
      </c>
      <c r="F29">
        <v>4.3672408125290696</v>
      </c>
      <c r="H29">
        <f t="shared" si="0"/>
        <v>4.3672408125290696</v>
      </c>
    </row>
    <row r="30" spans="1:9" x14ac:dyDescent="0.3">
      <c r="A30" t="s">
        <v>6</v>
      </c>
      <c r="B30">
        <v>2</v>
      </c>
      <c r="C30">
        <v>1</v>
      </c>
      <c r="D30">
        <v>5</v>
      </c>
      <c r="E30">
        <v>1E-3</v>
      </c>
      <c r="F30">
        <v>4.15776089316173</v>
      </c>
      <c r="H30">
        <f t="shared" si="0"/>
        <v>4.15776089316173</v>
      </c>
    </row>
    <row r="31" spans="1:9" x14ac:dyDescent="0.3">
      <c r="A31" t="s">
        <v>6</v>
      </c>
      <c r="B31">
        <v>2</v>
      </c>
      <c r="C31">
        <v>1</v>
      </c>
      <c r="D31">
        <v>6</v>
      </c>
      <c r="E31">
        <v>1E-3</v>
      </c>
      <c r="F31">
        <v>4.8166171499457198</v>
      </c>
      <c r="H31">
        <f t="shared" si="0"/>
        <v>4.8166171499457198</v>
      </c>
    </row>
    <row r="32" spans="1:9" x14ac:dyDescent="0.3">
      <c r="A32" t="s">
        <v>6</v>
      </c>
      <c r="B32">
        <v>2</v>
      </c>
      <c r="C32">
        <v>1</v>
      </c>
      <c r="D32">
        <v>7</v>
      </c>
      <c r="E32">
        <v>1E-3</v>
      </c>
      <c r="F32">
        <v>4.7246841370755099</v>
      </c>
      <c r="G32">
        <v>3.4451957987372599</v>
      </c>
      <c r="H32">
        <f t="shared" si="0"/>
        <v>1.27948833833825</v>
      </c>
    </row>
    <row r="33" spans="1:9" x14ac:dyDescent="0.3">
      <c r="A33" t="s">
        <v>6</v>
      </c>
      <c r="B33">
        <v>2</v>
      </c>
      <c r="C33">
        <v>1</v>
      </c>
      <c r="D33">
        <v>8</v>
      </c>
      <c r="E33">
        <v>1E-3</v>
      </c>
      <c r="F33">
        <v>4.6563144673592802</v>
      </c>
      <c r="H33">
        <f t="shared" si="0"/>
        <v>4.6563144673592802</v>
      </c>
    </row>
    <row r="34" spans="1:9" x14ac:dyDescent="0.3">
      <c r="A34" t="s">
        <v>6</v>
      </c>
      <c r="B34">
        <v>2</v>
      </c>
      <c r="C34">
        <v>1</v>
      </c>
      <c r="D34">
        <v>9</v>
      </c>
      <c r="E34">
        <v>1E-3</v>
      </c>
      <c r="F34">
        <v>3.7518598232284002</v>
      </c>
      <c r="H34">
        <f t="shared" si="0"/>
        <v>3.7518598232284002</v>
      </c>
    </row>
    <row r="35" spans="1:9" x14ac:dyDescent="0.3">
      <c r="A35" t="s">
        <v>6</v>
      </c>
      <c r="B35">
        <v>2</v>
      </c>
      <c r="C35">
        <v>1</v>
      </c>
      <c r="D35">
        <v>10</v>
      </c>
      <c r="E35">
        <v>1E-3</v>
      </c>
      <c r="F35">
        <v>4.1888968832377103</v>
      </c>
      <c r="H35">
        <f t="shared" si="0"/>
        <v>4.1888968832377103</v>
      </c>
    </row>
    <row r="36" spans="1:9" x14ac:dyDescent="0.3">
      <c r="A36" t="s">
        <v>6</v>
      </c>
      <c r="B36">
        <v>2</v>
      </c>
      <c r="C36">
        <v>1</v>
      </c>
      <c r="D36">
        <v>11</v>
      </c>
      <c r="E36">
        <v>1E-3</v>
      </c>
      <c r="F36">
        <v>5.0291728950224801</v>
      </c>
      <c r="H36">
        <f t="shared" si="0"/>
        <v>5.0291728950224801</v>
      </c>
    </row>
    <row r="37" spans="1:9" x14ac:dyDescent="0.3">
      <c r="F37" s="1">
        <f>AVERAGE(F26:F36)</f>
        <v>4.3190103610143886</v>
      </c>
      <c r="H37" s="1">
        <f>AVERAGE(H26:H36)</f>
        <v>4.0058107429473644</v>
      </c>
      <c r="I37">
        <f>H37/F37</f>
        <v>0.92748347610042214</v>
      </c>
    </row>
    <row r="38" spans="1:9" x14ac:dyDescent="0.3">
      <c r="A38" t="s">
        <v>6</v>
      </c>
      <c r="B38">
        <v>2</v>
      </c>
      <c r="C38">
        <v>1</v>
      </c>
      <c r="D38">
        <v>1</v>
      </c>
      <c r="E38">
        <v>0.01</v>
      </c>
      <c r="F38">
        <v>4.48836718871142</v>
      </c>
      <c r="G38">
        <v>0.90004658043627705</v>
      </c>
      <c r="H38">
        <f t="shared" si="0"/>
        <v>3.5883206082751431</v>
      </c>
    </row>
    <row r="39" spans="1:9" x14ac:dyDescent="0.3">
      <c r="A39" t="s">
        <v>6</v>
      </c>
      <c r="B39">
        <v>2</v>
      </c>
      <c r="C39">
        <v>1</v>
      </c>
      <c r="D39">
        <v>2</v>
      </c>
      <c r="E39">
        <v>0.01</v>
      </c>
      <c r="F39">
        <v>3.9415537292603502</v>
      </c>
      <c r="H39">
        <f t="shared" si="0"/>
        <v>3.9415537292603502</v>
      </c>
    </row>
    <row r="40" spans="1:9" x14ac:dyDescent="0.3">
      <c r="A40" t="s">
        <v>6</v>
      </c>
      <c r="B40">
        <v>2</v>
      </c>
      <c r="C40">
        <v>1</v>
      </c>
      <c r="D40">
        <v>3</v>
      </c>
      <c r="E40">
        <v>0.01</v>
      </c>
      <c r="F40">
        <v>4.9492374011474602</v>
      </c>
      <c r="G40">
        <v>2.6428885444253929</v>
      </c>
      <c r="H40">
        <f t="shared" si="0"/>
        <v>2.3063488567220674</v>
      </c>
    </row>
    <row r="41" spans="1:9" x14ac:dyDescent="0.3">
      <c r="A41" t="s">
        <v>6</v>
      </c>
      <c r="B41">
        <v>2</v>
      </c>
      <c r="C41">
        <v>1</v>
      </c>
      <c r="D41">
        <v>4</v>
      </c>
      <c r="E41">
        <v>0.01</v>
      </c>
      <c r="F41">
        <v>3.7878703674988299</v>
      </c>
      <c r="G41">
        <v>2.8251917133886302</v>
      </c>
      <c r="H41">
        <f t="shared" si="0"/>
        <v>0.96267865411019971</v>
      </c>
    </row>
    <row r="42" spans="1:9" x14ac:dyDescent="0.3">
      <c r="A42" t="s">
        <v>6</v>
      </c>
      <c r="B42">
        <v>2</v>
      </c>
      <c r="C42">
        <v>1</v>
      </c>
      <c r="D42">
        <v>5</v>
      </c>
      <c r="E42">
        <v>0.01</v>
      </c>
      <c r="F42">
        <v>4.0746395244904896</v>
      </c>
      <c r="G42">
        <v>1.7274973234356901</v>
      </c>
      <c r="H42">
        <f t="shared" si="0"/>
        <v>2.3471422010547993</v>
      </c>
    </row>
    <row r="43" spans="1:9" x14ac:dyDescent="0.3">
      <c r="A43" t="s">
        <v>6</v>
      </c>
      <c r="B43">
        <v>2</v>
      </c>
      <c r="C43">
        <v>1</v>
      </c>
      <c r="D43">
        <v>6</v>
      </c>
      <c r="E43">
        <v>0.01</v>
      </c>
      <c r="F43">
        <v>5.3201576897531302</v>
      </c>
      <c r="H43">
        <f t="shared" si="0"/>
        <v>5.3201576897531302</v>
      </c>
    </row>
    <row r="44" spans="1:9" x14ac:dyDescent="0.3">
      <c r="A44" t="s">
        <v>6</v>
      </c>
      <c r="B44">
        <v>2</v>
      </c>
      <c r="C44">
        <v>1</v>
      </c>
      <c r="D44">
        <v>7</v>
      </c>
      <c r="E44">
        <v>0.01</v>
      </c>
      <c r="F44">
        <v>5.7904500777905596</v>
      </c>
      <c r="H44">
        <f t="shared" si="0"/>
        <v>5.7904500777905596</v>
      </c>
    </row>
    <row r="45" spans="1:9" x14ac:dyDescent="0.3">
      <c r="A45" t="s">
        <v>6</v>
      </c>
      <c r="B45">
        <v>2</v>
      </c>
      <c r="C45">
        <v>1</v>
      </c>
      <c r="D45">
        <v>8</v>
      </c>
      <c r="E45">
        <v>0.01</v>
      </c>
      <c r="F45">
        <v>5.7618710782088396</v>
      </c>
      <c r="G45">
        <v>3.3709129725434201</v>
      </c>
      <c r="H45">
        <f t="shared" si="0"/>
        <v>2.3909581056654194</v>
      </c>
    </row>
    <row r="46" spans="1:9" x14ac:dyDescent="0.3">
      <c r="A46" t="s">
        <v>6</v>
      </c>
      <c r="B46">
        <v>2</v>
      </c>
      <c r="C46">
        <v>1</v>
      </c>
      <c r="D46">
        <v>9</v>
      </c>
      <c r="E46">
        <v>0.01</v>
      </c>
      <c r="F46">
        <v>4.7196720813989899</v>
      </c>
      <c r="H46">
        <f t="shared" si="0"/>
        <v>4.7196720813989899</v>
      </c>
    </row>
    <row r="47" spans="1:9" x14ac:dyDescent="0.3">
      <c r="A47" t="s">
        <v>6</v>
      </c>
      <c r="B47">
        <v>2</v>
      </c>
      <c r="C47">
        <v>1</v>
      </c>
      <c r="D47">
        <v>10</v>
      </c>
      <c r="E47">
        <v>0.01</v>
      </c>
      <c r="F47">
        <v>5.1146610737131697</v>
      </c>
      <c r="G47">
        <v>1.5711030122458349</v>
      </c>
      <c r="H47">
        <f t="shared" si="0"/>
        <v>3.5435580614673348</v>
      </c>
    </row>
    <row r="48" spans="1:9" x14ac:dyDescent="0.3">
      <c r="A48" t="s">
        <v>6</v>
      </c>
      <c r="B48">
        <v>2</v>
      </c>
      <c r="C48">
        <v>1</v>
      </c>
      <c r="D48">
        <v>11</v>
      </c>
      <c r="E48">
        <v>0.01</v>
      </c>
      <c r="F48">
        <v>5.6566459235584396</v>
      </c>
      <c r="G48">
        <v>1.811310881658766</v>
      </c>
      <c r="H48">
        <f t="shared" si="0"/>
        <v>3.8453350418996735</v>
      </c>
    </row>
    <row r="49" spans="1:9" x14ac:dyDescent="0.3">
      <c r="F49" s="1">
        <f>AVERAGE(F38:F48)</f>
        <v>4.8731932850483357</v>
      </c>
      <c r="H49" s="1">
        <f>AVERAGE(H38:H48)</f>
        <v>3.5232886461270607</v>
      </c>
      <c r="I49">
        <f>H49/F49</f>
        <v>0.72299382356472941</v>
      </c>
    </row>
    <row r="50" spans="1:9" x14ac:dyDescent="0.3">
      <c r="A50" t="s">
        <v>6</v>
      </c>
      <c r="B50">
        <v>2</v>
      </c>
      <c r="C50">
        <v>1</v>
      </c>
      <c r="D50">
        <v>1</v>
      </c>
      <c r="E50">
        <v>0.1</v>
      </c>
      <c r="F50">
        <v>6.3448645242793198</v>
      </c>
      <c r="G50">
        <v>6.1613939050533002</v>
      </c>
      <c r="H50">
        <f t="shared" si="0"/>
        <v>0.18347061922601959</v>
      </c>
    </row>
    <row r="51" spans="1:9" x14ac:dyDescent="0.3">
      <c r="A51" t="s">
        <v>6</v>
      </c>
      <c r="B51">
        <v>2</v>
      </c>
      <c r="C51">
        <v>1</v>
      </c>
      <c r="D51">
        <v>2</v>
      </c>
      <c r="E51">
        <v>0.1</v>
      </c>
      <c r="F51">
        <v>4.3388002076083598</v>
      </c>
      <c r="G51">
        <v>3.4068000000000001</v>
      </c>
      <c r="H51">
        <f t="shared" si="0"/>
        <v>0.93200020760835978</v>
      </c>
    </row>
    <row r="52" spans="1:9" x14ac:dyDescent="0.3">
      <c r="A52" t="s">
        <v>6</v>
      </c>
      <c r="B52">
        <v>2</v>
      </c>
      <c r="C52">
        <v>1</v>
      </c>
      <c r="D52">
        <v>3</v>
      </c>
      <c r="E52">
        <v>0.1</v>
      </c>
      <c r="F52">
        <v>5.4654115892144999</v>
      </c>
      <c r="G52">
        <f>F52-0.053</f>
        <v>5.4124115892144999</v>
      </c>
      <c r="H52">
        <f>F52-G52</f>
        <v>5.2999999999999936E-2</v>
      </c>
    </row>
    <row r="53" spans="1:9" x14ac:dyDescent="0.3">
      <c r="A53" t="s">
        <v>6</v>
      </c>
      <c r="B53">
        <v>2</v>
      </c>
      <c r="C53">
        <v>1</v>
      </c>
      <c r="D53">
        <v>4</v>
      </c>
      <c r="E53">
        <v>0.1</v>
      </c>
      <c r="F53">
        <v>5.2541084462753904</v>
      </c>
      <c r="G53">
        <v>4.8916445893621301</v>
      </c>
      <c r="H53">
        <f t="shared" si="0"/>
        <v>0.36246385691326033</v>
      </c>
    </row>
    <row r="54" spans="1:9" x14ac:dyDescent="0.3">
      <c r="A54" t="s">
        <v>6</v>
      </c>
      <c r="B54">
        <v>2</v>
      </c>
      <c r="C54">
        <v>1</v>
      </c>
      <c r="D54">
        <v>5</v>
      </c>
      <c r="E54">
        <v>0.1</v>
      </c>
      <c r="F54">
        <v>5.50150278297198</v>
      </c>
      <c r="G54">
        <v>5.2596800226322697</v>
      </c>
      <c r="H54">
        <f t="shared" si="0"/>
        <v>0.24182276033971029</v>
      </c>
    </row>
    <row r="55" spans="1:9" x14ac:dyDescent="0.3">
      <c r="A55" t="s">
        <v>6</v>
      </c>
      <c r="B55">
        <v>2</v>
      </c>
      <c r="C55">
        <v>1</v>
      </c>
      <c r="D55">
        <v>6</v>
      </c>
      <c r="E55">
        <v>0.1</v>
      </c>
      <c r="F55">
        <v>5.3498617039215599</v>
      </c>
      <c r="G55">
        <v>4.6145709358462703</v>
      </c>
      <c r="H55">
        <f t="shared" si="0"/>
        <v>0.73529076807528959</v>
      </c>
    </row>
    <row r="56" spans="1:9" x14ac:dyDescent="0.3">
      <c r="A56" t="s">
        <v>6</v>
      </c>
      <c r="B56">
        <v>2</v>
      </c>
      <c r="C56">
        <v>1</v>
      </c>
      <c r="D56">
        <v>7</v>
      </c>
      <c r="E56">
        <v>0.1</v>
      </c>
      <c r="F56">
        <v>5.7481168676165</v>
      </c>
      <c r="G56">
        <v>4.7237271041216404</v>
      </c>
      <c r="H56">
        <f t="shared" si="0"/>
        <v>1.0243897634948596</v>
      </c>
    </row>
    <row r="57" spans="1:9" x14ac:dyDescent="0.3">
      <c r="A57" t="s">
        <v>6</v>
      </c>
      <c r="B57">
        <v>2</v>
      </c>
      <c r="C57">
        <v>1</v>
      </c>
      <c r="D57">
        <v>8</v>
      </c>
      <c r="E57">
        <v>0.1</v>
      </c>
      <c r="F57">
        <v>4.1018757647267803</v>
      </c>
      <c r="G57">
        <v>3.12528972828403</v>
      </c>
      <c r="H57">
        <f t="shared" si="0"/>
        <v>0.97658603644275033</v>
      </c>
    </row>
    <row r="58" spans="1:9" x14ac:dyDescent="0.3">
      <c r="A58" t="s">
        <v>6</v>
      </c>
      <c r="B58">
        <v>2</v>
      </c>
      <c r="C58">
        <v>1</v>
      </c>
      <c r="D58">
        <v>9</v>
      </c>
      <c r="E58">
        <v>0.1</v>
      </c>
      <c r="F58">
        <v>4.9129568455542003</v>
      </c>
      <c r="G58">
        <v>4.7319328646689298</v>
      </c>
      <c r="H58">
        <f t="shared" si="0"/>
        <v>0.1810239808852705</v>
      </c>
    </row>
    <row r="59" spans="1:9" x14ac:dyDescent="0.3">
      <c r="A59" t="s">
        <v>6</v>
      </c>
      <c r="B59">
        <v>2</v>
      </c>
      <c r="C59">
        <v>1</v>
      </c>
      <c r="D59">
        <v>10</v>
      </c>
      <c r="E59">
        <v>0.1</v>
      </c>
      <c r="F59">
        <v>4.3983352537211298</v>
      </c>
      <c r="G59">
        <f>F59-(0.088+0.125)</f>
        <v>4.1853352537211297</v>
      </c>
      <c r="H59">
        <f>F59-G59</f>
        <v>0.21300000000000008</v>
      </c>
    </row>
    <row r="60" spans="1:9" x14ac:dyDescent="0.3">
      <c r="A60" t="s">
        <v>6</v>
      </c>
      <c r="B60">
        <v>2</v>
      </c>
      <c r="C60">
        <v>1</v>
      </c>
      <c r="D60">
        <v>11</v>
      </c>
      <c r="E60">
        <v>0.1</v>
      </c>
      <c r="F60">
        <v>5.6359420260836899</v>
      </c>
      <c r="G60">
        <f>F60-0.107</f>
        <v>5.5289420260836897</v>
      </c>
      <c r="H60">
        <f t="shared" si="0"/>
        <v>0.10700000000000021</v>
      </c>
    </row>
    <row r="61" spans="1:9" x14ac:dyDescent="0.3">
      <c r="F61" s="1">
        <f>AVERAGE(F50:F60)</f>
        <v>5.1865250919975816</v>
      </c>
      <c r="H61" s="1">
        <f>AVERAGE(H50:H60)</f>
        <v>0.45545890845322917</v>
      </c>
      <c r="I61">
        <f>H61/F61</f>
        <v>8.7815811236692562E-2</v>
      </c>
    </row>
    <row r="62" spans="1:9" x14ac:dyDescent="0.3">
      <c r="A62" t="s">
        <v>6</v>
      </c>
      <c r="B62">
        <v>2</v>
      </c>
      <c r="C62">
        <v>1</v>
      </c>
      <c r="D62">
        <v>1</v>
      </c>
      <c r="E62">
        <v>1</v>
      </c>
      <c r="F62">
        <v>5.5402613500237603</v>
      </c>
      <c r="G62">
        <v>4.9350393767959302</v>
      </c>
      <c r="H62">
        <f t="shared" si="0"/>
        <v>0.60522197322783011</v>
      </c>
    </row>
    <row r="63" spans="1:9" x14ac:dyDescent="0.3">
      <c r="A63" t="s">
        <v>6</v>
      </c>
      <c r="B63">
        <v>2</v>
      </c>
      <c r="C63">
        <v>1</v>
      </c>
      <c r="D63">
        <v>2</v>
      </c>
      <c r="E63">
        <v>1</v>
      </c>
      <c r="F63">
        <v>4.2128348646900902</v>
      </c>
      <c r="G63">
        <f>F63-0.035</f>
        <v>4.17783486469009</v>
      </c>
      <c r="H63">
        <f>F63-G63</f>
        <v>3.5000000000000142E-2</v>
      </c>
    </row>
    <row r="64" spans="1:9" x14ac:dyDescent="0.3">
      <c r="A64" t="s">
        <v>6</v>
      </c>
      <c r="B64">
        <v>2</v>
      </c>
      <c r="C64">
        <v>1</v>
      </c>
      <c r="D64">
        <v>3</v>
      </c>
      <c r="E64">
        <v>1</v>
      </c>
      <c r="F64">
        <v>4.65710675406073</v>
      </c>
      <c r="G64">
        <f>F64-0.047</f>
        <v>4.6101067540607303</v>
      </c>
      <c r="H64">
        <f>F64-G64</f>
        <v>4.6999999999999709E-2</v>
      </c>
    </row>
    <row r="65" spans="1:9" x14ac:dyDescent="0.3">
      <c r="A65" t="s">
        <v>6</v>
      </c>
      <c r="B65">
        <v>2</v>
      </c>
      <c r="C65">
        <v>1</v>
      </c>
      <c r="D65">
        <v>4</v>
      </c>
      <c r="E65">
        <v>1</v>
      </c>
      <c r="F65">
        <v>6.7316155065553298</v>
      </c>
      <c r="G65">
        <v>6.6061869677477798</v>
      </c>
      <c r="H65">
        <f t="shared" si="0"/>
        <v>0.12542853880755001</v>
      </c>
    </row>
    <row r="66" spans="1:9" x14ac:dyDescent="0.3">
      <c r="A66" t="s">
        <v>6</v>
      </c>
      <c r="B66">
        <v>2</v>
      </c>
      <c r="C66">
        <v>1</v>
      </c>
      <c r="D66">
        <v>5</v>
      </c>
      <c r="E66">
        <v>1</v>
      </c>
      <c r="F66">
        <v>4.5713879007121401</v>
      </c>
      <c r="G66">
        <v>4.1955833993378997</v>
      </c>
      <c r="H66">
        <f t="shared" si="0"/>
        <v>0.37580450137424037</v>
      </c>
    </row>
    <row r="67" spans="1:9" x14ac:dyDescent="0.3">
      <c r="A67" t="s">
        <v>6</v>
      </c>
      <c r="B67">
        <v>2</v>
      </c>
      <c r="C67">
        <v>1</v>
      </c>
      <c r="D67">
        <v>6</v>
      </c>
      <c r="E67">
        <v>1</v>
      </c>
      <c r="F67">
        <v>4.0949623686374901</v>
      </c>
      <c r="G67">
        <v>4.0949623686374901</v>
      </c>
      <c r="H67">
        <v>0</v>
      </c>
    </row>
    <row r="68" spans="1:9" x14ac:dyDescent="0.3">
      <c r="A68" t="s">
        <v>6</v>
      </c>
      <c r="B68">
        <v>2</v>
      </c>
      <c r="C68">
        <v>1</v>
      </c>
      <c r="D68">
        <v>7</v>
      </c>
      <c r="E68">
        <v>1</v>
      </c>
      <c r="F68">
        <v>5.1859361914001401</v>
      </c>
      <c r="G68">
        <v>4.9679643768419801</v>
      </c>
      <c r="H68">
        <f t="shared" ref="H68:H72" si="1">F68-G68</f>
        <v>0.21797181455815995</v>
      </c>
    </row>
    <row r="69" spans="1:9" x14ac:dyDescent="0.3">
      <c r="A69" t="s">
        <v>6</v>
      </c>
      <c r="B69">
        <v>2</v>
      </c>
      <c r="C69">
        <v>1</v>
      </c>
      <c r="D69">
        <v>8</v>
      </c>
      <c r="E69">
        <v>1</v>
      </c>
      <c r="F69">
        <v>3.2769860371173398</v>
      </c>
      <c r="G69">
        <v>3.2769860371173398</v>
      </c>
      <c r="H69">
        <v>0</v>
      </c>
    </row>
    <row r="70" spans="1:9" x14ac:dyDescent="0.3">
      <c r="A70" t="s">
        <v>6</v>
      </c>
      <c r="B70">
        <v>2</v>
      </c>
      <c r="C70">
        <v>1</v>
      </c>
      <c r="D70">
        <v>9</v>
      </c>
      <c r="E70">
        <v>1</v>
      </c>
      <c r="F70">
        <v>3.7022596962898602</v>
      </c>
      <c r="G70">
        <v>3.5583969287824102</v>
      </c>
      <c r="H70">
        <f t="shared" si="1"/>
        <v>0.14386276750744997</v>
      </c>
    </row>
    <row r="71" spans="1:9" x14ac:dyDescent="0.3">
      <c r="A71" t="s">
        <v>6</v>
      </c>
      <c r="B71">
        <v>2</v>
      </c>
      <c r="C71">
        <v>1</v>
      </c>
      <c r="D71">
        <v>10</v>
      </c>
      <c r="E71">
        <v>1</v>
      </c>
      <c r="F71">
        <v>3.2524897517615798</v>
      </c>
      <c r="G71">
        <v>3.2524897517615798</v>
      </c>
      <c r="H71">
        <v>0</v>
      </c>
    </row>
    <row r="72" spans="1:9" x14ac:dyDescent="0.3">
      <c r="A72" t="s">
        <v>6</v>
      </c>
      <c r="B72">
        <v>2</v>
      </c>
      <c r="C72">
        <v>1</v>
      </c>
      <c r="D72">
        <v>11</v>
      </c>
      <c r="E72">
        <v>1</v>
      </c>
      <c r="F72">
        <v>4.3311247048635604</v>
      </c>
      <c r="G72">
        <v>4.1637322185593701</v>
      </c>
      <c r="H72">
        <f t="shared" si="1"/>
        <v>0.16739248630419024</v>
      </c>
    </row>
    <row r="73" spans="1:9" x14ac:dyDescent="0.3">
      <c r="F73" s="1">
        <f>AVERAGE(F62:F72)</f>
        <v>4.5051786478283651</v>
      </c>
      <c r="H73" s="1">
        <f>AVERAGE(H62:H72)</f>
        <v>0.15615291652540186</v>
      </c>
      <c r="I73">
        <f>H73/F73</f>
        <v>3.4660760145587652E-2</v>
      </c>
    </row>
    <row r="74" spans="1:9" x14ac:dyDescent="0.3">
      <c r="A74" t="s">
        <v>6</v>
      </c>
      <c r="B74">
        <v>2</v>
      </c>
      <c r="C74">
        <v>2</v>
      </c>
      <c r="D74">
        <v>1</v>
      </c>
      <c r="E74">
        <v>0</v>
      </c>
      <c r="F74">
        <v>2.9642099370188899</v>
      </c>
      <c r="G74">
        <v>2.288963970687</v>
      </c>
      <c r="H74">
        <f>F74-G74</f>
        <v>0.67524596633188994</v>
      </c>
    </row>
    <row r="75" spans="1:9" x14ac:dyDescent="0.3">
      <c r="A75" t="s">
        <v>6</v>
      </c>
      <c r="B75">
        <v>2</v>
      </c>
      <c r="C75">
        <v>2</v>
      </c>
      <c r="D75">
        <v>2</v>
      </c>
      <c r="E75">
        <v>0</v>
      </c>
      <c r="F75">
        <v>4.1872563564264</v>
      </c>
      <c r="G75">
        <v>1.265158154214755</v>
      </c>
      <c r="H75">
        <f t="shared" ref="H75:H84" si="2">F75-G75</f>
        <v>2.9220982022116448</v>
      </c>
    </row>
    <row r="76" spans="1:9" x14ac:dyDescent="0.3">
      <c r="A76" t="s">
        <v>6</v>
      </c>
      <c r="B76">
        <v>2</v>
      </c>
      <c r="C76">
        <v>2</v>
      </c>
      <c r="D76">
        <v>3</v>
      </c>
      <c r="E76">
        <v>0</v>
      </c>
      <c r="F76">
        <v>3.86590902729181</v>
      </c>
      <c r="G76">
        <v>2.13694355021368</v>
      </c>
      <c r="H76">
        <f t="shared" si="2"/>
        <v>1.72896547707813</v>
      </c>
    </row>
    <row r="77" spans="1:9" x14ac:dyDescent="0.3">
      <c r="A77" t="s">
        <v>6</v>
      </c>
      <c r="B77">
        <v>2</v>
      </c>
      <c r="C77">
        <v>2</v>
      </c>
      <c r="D77">
        <v>4</v>
      </c>
      <c r="E77">
        <v>0</v>
      </c>
      <c r="F77">
        <v>4.7270744110100296</v>
      </c>
      <c r="G77">
        <v>4.4768938055654699</v>
      </c>
      <c r="H77">
        <f t="shared" si="2"/>
        <v>0.25018060544455967</v>
      </c>
    </row>
    <row r="78" spans="1:9" x14ac:dyDescent="0.3">
      <c r="A78" t="s">
        <v>6</v>
      </c>
      <c r="B78">
        <v>2</v>
      </c>
      <c r="C78">
        <v>2</v>
      </c>
      <c r="D78">
        <v>5</v>
      </c>
      <c r="E78">
        <v>0</v>
      </c>
      <c r="F78">
        <v>3.76828519991966</v>
      </c>
      <c r="G78">
        <v>3.6751935657676098</v>
      </c>
      <c r="H78">
        <f t="shared" si="2"/>
        <v>9.309163415205024E-2</v>
      </c>
    </row>
    <row r="79" spans="1:9" x14ac:dyDescent="0.3">
      <c r="A79" t="s">
        <v>6</v>
      </c>
      <c r="B79">
        <v>2</v>
      </c>
      <c r="C79">
        <v>2</v>
      </c>
      <c r="D79">
        <v>6</v>
      </c>
      <c r="E79">
        <v>0</v>
      </c>
      <c r="F79">
        <v>3.3504062149318301</v>
      </c>
      <c r="H79">
        <f t="shared" si="2"/>
        <v>3.3504062149318301</v>
      </c>
    </row>
    <row r="80" spans="1:9" x14ac:dyDescent="0.3">
      <c r="A80" t="s">
        <v>6</v>
      </c>
      <c r="B80">
        <v>2</v>
      </c>
      <c r="C80">
        <v>2</v>
      </c>
      <c r="D80">
        <v>7</v>
      </c>
      <c r="E80">
        <v>0</v>
      </c>
      <c r="F80">
        <v>3.4042709229711798</v>
      </c>
      <c r="H80">
        <f t="shared" si="2"/>
        <v>3.4042709229711798</v>
      </c>
    </row>
    <row r="81" spans="1:9" x14ac:dyDescent="0.3">
      <c r="A81" t="s">
        <v>6</v>
      </c>
      <c r="B81">
        <v>2</v>
      </c>
      <c r="C81">
        <v>2</v>
      </c>
      <c r="D81">
        <v>8</v>
      </c>
      <c r="E81">
        <v>0</v>
      </c>
      <c r="F81">
        <v>4.2407235766814697</v>
      </c>
      <c r="H81">
        <f t="shared" si="2"/>
        <v>4.2407235766814697</v>
      </c>
    </row>
    <row r="82" spans="1:9" x14ac:dyDescent="0.3">
      <c r="A82" t="s">
        <v>6</v>
      </c>
      <c r="B82">
        <v>2</v>
      </c>
      <c r="C82">
        <v>2</v>
      </c>
      <c r="D82">
        <v>9</v>
      </c>
      <c r="E82">
        <v>0</v>
      </c>
      <c r="F82">
        <v>4.1340629048099</v>
      </c>
      <c r="G82">
        <v>2.25862918304056</v>
      </c>
      <c r="H82">
        <f t="shared" si="2"/>
        <v>1.87543372176934</v>
      </c>
    </row>
    <row r="83" spans="1:9" x14ac:dyDescent="0.3">
      <c r="A83" t="s">
        <v>6</v>
      </c>
      <c r="B83">
        <v>2</v>
      </c>
      <c r="C83">
        <v>2</v>
      </c>
      <c r="D83">
        <v>10</v>
      </c>
      <c r="E83">
        <v>0</v>
      </c>
      <c r="F83">
        <v>3.4248976861687899</v>
      </c>
      <c r="H83">
        <f t="shared" si="2"/>
        <v>3.4248976861687899</v>
      </c>
    </row>
    <row r="84" spans="1:9" x14ac:dyDescent="0.3">
      <c r="A84" t="s">
        <v>6</v>
      </c>
      <c r="B84">
        <v>2</v>
      </c>
      <c r="C84">
        <v>2</v>
      </c>
      <c r="D84">
        <v>11</v>
      </c>
      <c r="E84">
        <v>0</v>
      </c>
      <c r="F84">
        <v>3.7890188375379799</v>
      </c>
      <c r="G84">
        <v>1.1302029626557899</v>
      </c>
      <c r="H84">
        <f t="shared" si="2"/>
        <v>2.65881587488219</v>
      </c>
    </row>
    <row r="85" spans="1:9" x14ac:dyDescent="0.3">
      <c r="F85" s="1">
        <f>AVERAGE(F74:F84)</f>
        <v>3.8051013704334493</v>
      </c>
      <c r="H85" s="1">
        <f>AVERAGE(H74:H84)</f>
        <v>2.2385572620566432</v>
      </c>
      <c r="I85">
        <f>H85/F85</f>
        <v>0.58830423795033959</v>
      </c>
    </row>
    <row r="86" spans="1:9" x14ac:dyDescent="0.3">
      <c r="A86" t="s">
        <v>6</v>
      </c>
      <c r="B86">
        <v>2</v>
      </c>
      <c r="C86">
        <v>2</v>
      </c>
      <c r="D86">
        <v>1</v>
      </c>
      <c r="E86">
        <v>1E-3</v>
      </c>
      <c r="F86">
        <v>4.0090437193407702</v>
      </c>
      <c r="G86">
        <v>2.0967396386980899</v>
      </c>
      <c r="H86">
        <f>F86-G86</f>
        <v>1.9123040806426803</v>
      </c>
    </row>
    <row r="87" spans="1:9" x14ac:dyDescent="0.3">
      <c r="A87" t="s">
        <v>6</v>
      </c>
      <c r="B87">
        <v>2</v>
      </c>
      <c r="C87">
        <v>2</v>
      </c>
      <c r="D87">
        <v>2</v>
      </c>
      <c r="E87">
        <v>1E-3</v>
      </c>
      <c r="F87">
        <v>5.6741221754592699</v>
      </c>
      <c r="G87">
        <v>5.2960829536152003</v>
      </c>
      <c r="H87">
        <f t="shared" ref="H87:H96" si="3">F87-G87</f>
        <v>0.37803922184406957</v>
      </c>
    </row>
    <row r="88" spans="1:9" x14ac:dyDescent="0.3">
      <c r="A88" t="s">
        <v>6</v>
      </c>
      <c r="B88">
        <v>2</v>
      </c>
      <c r="C88">
        <v>2</v>
      </c>
      <c r="D88">
        <v>3</v>
      </c>
      <c r="E88">
        <v>1E-3</v>
      </c>
      <c r="F88">
        <v>4.9247240090363</v>
      </c>
      <c r="H88">
        <f t="shared" si="3"/>
        <v>4.9247240090363</v>
      </c>
    </row>
    <row r="89" spans="1:9" x14ac:dyDescent="0.3">
      <c r="A89" t="s">
        <v>6</v>
      </c>
      <c r="B89">
        <v>2</v>
      </c>
      <c r="C89">
        <v>2</v>
      </c>
      <c r="D89">
        <v>4</v>
      </c>
      <c r="E89">
        <v>1E-3</v>
      </c>
      <c r="F89">
        <v>4.9247240090363</v>
      </c>
      <c r="H89">
        <f t="shared" si="3"/>
        <v>4.9247240090363</v>
      </c>
    </row>
    <row r="90" spans="1:9" x14ac:dyDescent="0.3">
      <c r="A90" t="s">
        <v>6</v>
      </c>
      <c r="B90">
        <v>2</v>
      </c>
      <c r="C90">
        <v>2</v>
      </c>
      <c r="D90">
        <v>5</v>
      </c>
      <c r="E90">
        <v>1E-3</v>
      </c>
      <c r="F90">
        <v>3.9578331908549198</v>
      </c>
      <c r="H90">
        <f t="shared" si="3"/>
        <v>3.9578331908549198</v>
      </c>
    </row>
    <row r="91" spans="1:9" x14ac:dyDescent="0.3">
      <c r="A91" t="s">
        <v>6</v>
      </c>
      <c r="B91">
        <v>2</v>
      </c>
      <c r="C91">
        <v>2</v>
      </c>
      <c r="D91">
        <v>6</v>
      </c>
      <c r="E91">
        <v>1E-3</v>
      </c>
      <c r="F91">
        <v>3.8949677615560399</v>
      </c>
      <c r="H91">
        <f t="shared" si="3"/>
        <v>3.8949677615560399</v>
      </c>
    </row>
    <row r="92" spans="1:9" x14ac:dyDescent="0.3">
      <c r="A92" t="s">
        <v>6</v>
      </c>
      <c r="B92">
        <v>2</v>
      </c>
      <c r="C92">
        <v>2</v>
      </c>
      <c r="D92">
        <v>7</v>
      </c>
      <c r="E92">
        <v>1E-3</v>
      </c>
      <c r="F92">
        <v>4.2538223464246503</v>
      </c>
      <c r="H92">
        <f t="shared" si="3"/>
        <v>4.2538223464246503</v>
      </c>
    </row>
    <row r="93" spans="1:9" x14ac:dyDescent="0.3">
      <c r="A93" t="s">
        <v>6</v>
      </c>
      <c r="B93">
        <v>2</v>
      </c>
      <c r="C93">
        <v>2</v>
      </c>
      <c r="D93">
        <v>8</v>
      </c>
      <c r="E93">
        <v>1E-3</v>
      </c>
      <c r="F93">
        <v>3.34848487658155</v>
      </c>
      <c r="H93">
        <f t="shared" si="3"/>
        <v>3.34848487658155</v>
      </c>
    </row>
    <row r="94" spans="1:9" x14ac:dyDescent="0.3">
      <c r="A94" t="s">
        <v>6</v>
      </c>
      <c r="B94">
        <v>2</v>
      </c>
      <c r="C94">
        <v>2</v>
      </c>
      <c r="D94">
        <v>9</v>
      </c>
      <c r="E94">
        <v>1E-3</v>
      </c>
      <c r="F94">
        <v>4.2035407584054498</v>
      </c>
      <c r="G94">
        <v>1.0517693805766199</v>
      </c>
      <c r="H94">
        <f t="shared" si="3"/>
        <v>3.1517713778288297</v>
      </c>
    </row>
    <row r="95" spans="1:9" x14ac:dyDescent="0.3">
      <c r="A95" t="s">
        <v>6</v>
      </c>
      <c r="B95">
        <v>2</v>
      </c>
      <c r="C95">
        <v>2</v>
      </c>
      <c r="D95">
        <v>10</v>
      </c>
      <c r="E95">
        <v>1E-3</v>
      </c>
      <c r="F95">
        <v>4.1577764467430498</v>
      </c>
      <c r="G95">
        <v>1.8775040192255259</v>
      </c>
      <c r="H95">
        <f t="shared" si="3"/>
        <v>2.2802724275175237</v>
      </c>
    </row>
    <row r="96" spans="1:9" x14ac:dyDescent="0.3">
      <c r="A96" t="s">
        <v>6</v>
      </c>
      <c r="B96">
        <v>2</v>
      </c>
      <c r="C96">
        <v>2</v>
      </c>
      <c r="D96">
        <v>11</v>
      </c>
      <c r="E96">
        <v>1E-3</v>
      </c>
      <c r="F96">
        <v>4.2108006668360298</v>
      </c>
      <c r="H96">
        <f t="shared" si="3"/>
        <v>4.2108006668360298</v>
      </c>
    </row>
    <row r="97" spans="1:9" x14ac:dyDescent="0.3">
      <c r="F97" s="1">
        <f>AVERAGE(F86:F96)</f>
        <v>4.3236218145703935</v>
      </c>
      <c r="H97" s="1">
        <f>AVERAGE(H86:H96)</f>
        <v>3.3852494516508087</v>
      </c>
      <c r="I97">
        <f>H97/F97</f>
        <v>0.78296613275534044</v>
      </c>
    </row>
    <row r="98" spans="1:9" x14ac:dyDescent="0.3">
      <c r="A98" t="s">
        <v>6</v>
      </c>
      <c r="B98">
        <v>2</v>
      </c>
      <c r="C98">
        <v>2</v>
      </c>
      <c r="D98">
        <v>1</v>
      </c>
      <c r="E98">
        <v>0.01</v>
      </c>
      <c r="F98">
        <v>3.9479826554090498</v>
      </c>
      <c r="G98">
        <v>3.44139864974104</v>
      </c>
      <c r="H98">
        <f>F98-G98</f>
        <v>0.50658400566800976</v>
      </c>
    </row>
    <row r="99" spans="1:9" x14ac:dyDescent="0.3">
      <c r="A99" t="s">
        <v>6</v>
      </c>
      <c r="B99">
        <v>2</v>
      </c>
      <c r="C99">
        <v>2</v>
      </c>
      <c r="D99">
        <v>2</v>
      </c>
      <c r="E99">
        <v>0.01</v>
      </c>
      <c r="F99">
        <v>5.3977272416131399</v>
      </c>
      <c r="G99">
        <v>4.8461554935820104</v>
      </c>
      <c r="H99">
        <f t="shared" ref="H99:H108" si="4">F99-G99</f>
        <v>0.55157174803112952</v>
      </c>
    </row>
    <row r="100" spans="1:9" x14ac:dyDescent="0.3">
      <c r="A100" t="s">
        <v>6</v>
      </c>
      <c r="B100">
        <v>2</v>
      </c>
      <c r="C100">
        <v>2</v>
      </c>
      <c r="D100">
        <v>3</v>
      </c>
      <c r="E100">
        <v>0.01</v>
      </c>
      <c r="F100">
        <v>4.4764377692979496</v>
      </c>
      <c r="G100">
        <v>1.0213476415401561</v>
      </c>
      <c r="H100">
        <f t="shared" si="4"/>
        <v>3.4550901277577935</v>
      </c>
    </row>
    <row r="101" spans="1:9" x14ac:dyDescent="0.3">
      <c r="A101" t="s">
        <v>6</v>
      </c>
      <c r="B101">
        <v>2</v>
      </c>
      <c r="C101">
        <v>2</v>
      </c>
      <c r="D101">
        <v>4</v>
      </c>
      <c r="E101">
        <v>0.01</v>
      </c>
      <c r="F101">
        <v>4.0068469333459804</v>
      </c>
      <c r="G101">
        <v>3.6970847926730102</v>
      </c>
      <c r="H101">
        <f t="shared" si="4"/>
        <v>0.30976214067297025</v>
      </c>
    </row>
    <row r="102" spans="1:9" x14ac:dyDescent="0.3">
      <c r="A102" t="s">
        <v>6</v>
      </c>
      <c r="B102">
        <v>2</v>
      </c>
      <c r="C102">
        <v>2</v>
      </c>
      <c r="D102">
        <v>5</v>
      </c>
      <c r="E102">
        <v>0.01</v>
      </c>
      <c r="F102">
        <v>4.7927823962663103</v>
      </c>
      <c r="G102">
        <v>4.5786859422835899</v>
      </c>
      <c r="H102">
        <f t="shared" si="4"/>
        <v>0.21409645398272037</v>
      </c>
    </row>
    <row r="103" spans="1:9" x14ac:dyDescent="0.3">
      <c r="A103" t="s">
        <v>6</v>
      </c>
      <c r="B103">
        <v>2</v>
      </c>
      <c r="C103">
        <v>2</v>
      </c>
      <c r="D103">
        <v>6</v>
      </c>
      <c r="E103">
        <v>0.01</v>
      </c>
      <c r="F103">
        <v>4.0355319769561699</v>
      </c>
      <c r="G103">
        <v>3.6413779967563999</v>
      </c>
      <c r="H103">
        <f t="shared" si="4"/>
        <v>0.39415398019976999</v>
      </c>
    </row>
    <row r="104" spans="1:9" x14ac:dyDescent="0.3">
      <c r="A104" t="s">
        <v>6</v>
      </c>
      <c r="B104">
        <v>2</v>
      </c>
      <c r="C104">
        <v>2</v>
      </c>
      <c r="D104">
        <v>7</v>
      </c>
      <c r="E104">
        <v>0.01</v>
      </c>
      <c r="F104">
        <v>4.0355319769561699</v>
      </c>
      <c r="G104">
        <v>2.1863555351607</v>
      </c>
      <c r="H104">
        <f t="shared" si="4"/>
        <v>1.8491764417954699</v>
      </c>
    </row>
    <row r="105" spans="1:9" x14ac:dyDescent="0.3">
      <c r="A105" t="s">
        <v>6</v>
      </c>
      <c r="B105">
        <v>2</v>
      </c>
      <c r="C105">
        <v>2</v>
      </c>
      <c r="D105">
        <v>8</v>
      </c>
      <c r="E105">
        <v>0.01</v>
      </c>
      <c r="F105">
        <v>4.6385090789761501</v>
      </c>
      <c r="G105">
        <v>4.1102726143924047</v>
      </c>
      <c r="H105">
        <f t="shared" si="4"/>
        <v>0.5282364645837454</v>
      </c>
    </row>
    <row r="106" spans="1:9" x14ac:dyDescent="0.3">
      <c r="A106" t="s">
        <v>6</v>
      </c>
      <c r="B106">
        <v>2</v>
      </c>
      <c r="C106">
        <v>2</v>
      </c>
      <c r="D106">
        <v>9</v>
      </c>
      <c r="E106">
        <v>0.01</v>
      </c>
      <c r="F106">
        <v>3.1412607657499398</v>
      </c>
      <c r="G106">
        <v>2.9579416743895099</v>
      </c>
      <c r="H106">
        <f t="shared" si="4"/>
        <v>0.1833190913604299</v>
      </c>
    </row>
    <row r="107" spans="1:9" x14ac:dyDescent="0.3">
      <c r="A107" t="s">
        <v>6</v>
      </c>
      <c r="B107">
        <v>2</v>
      </c>
      <c r="C107">
        <v>2</v>
      </c>
      <c r="D107">
        <v>10</v>
      </c>
      <c r="E107">
        <v>0.01</v>
      </c>
      <c r="F107">
        <v>3.9313377003284802</v>
      </c>
      <c r="G107">
        <v>3.1837354157646702</v>
      </c>
      <c r="H107">
        <f t="shared" si="4"/>
        <v>0.74760228456380995</v>
      </c>
    </row>
    <row r="108" spans="1:9" x14ac:dyDescent="0.3">
      <c r="A108" t="s">
        <v>6</v>
      </c>
      <c r="B108">
        <v>2</v>
      </c>
      <c r="C108">
        <v>2</v>
      </c>
      <c r="D108">
        <v>11</v>
      </c>
      <c r="E108">
        <v>0.01</v>
      </c>
      <c r="F108">
        <v>5.6294976732495696</v>
      </c>
      <c r="G108">
        <f>F108-0.074</f>
        <v>5.5554976732495698</v>
      </c>
      <c r="H108">
        <f t="shared" si="4"/>
        <v>7.3999999999999844E-2</v>
      </c>
    </row>
    <row r="109" spans="1:9" x14ac:dyDescent="0.3">
      <c r="F109" s="1">
        <f>AVERAGE(F98:F108)</f>
        <v>4.366676924377173</v>
      </c>
      <c r="H109" s="1">
        <f>AVERAGE(H98:H108)</f>
        <v>0.80123570351053164</v>
      </c>
      <c r="I109">
        <f>H109/F109</f>
        <v>0.18348866137487679</v>
      </c>
    </row>
    <row r="110" spans="1:9" x14ac:dyDescent="0.3">
      <c r="A110" t="s">
        <v>6</v>
      </c>
      <c r="B110">
        <v>2</v>
      </c>
      <c r="C110">
        <v>2</v>
      </c>
      <c r="D110">
        <v>1</v>
      </c>
      <c r="E110">
        <v>3.1600000000000003E-2</v>
      </c>
      <c r="F110">
        <v>4.0015626172431897</v>
      </c>
      <c r="G110">
        <v>3.9435565727200501</v>
      </c>
      <c r="H110">
        <f>F110-G110</f>
        <v>5.8006044523139622E-2</v>
      </c>
    </row>
    <row r="111" spans="1:9" x14ac:dyDescent="0.3">
      <c r="A111" t="s">
        <v>6</v>
      </c>
      <c r="B111">
        <v>2</v>
      </c>
      <c r="C111">
        <v>2</v>
      </c>
      <c r="D111">
        <v>2</v>
      </c>
      <c r="E111">
        <v>3.1600000000000003E-2</v>
      </c>
      <c r="F111">
        <v>4.3143674495385298</v>
      </c>
      <c r="G111">
        <v>3.0543789967217001</v>
      </c>
      <c r="H111">
        <f t="shared" ref="H111:H120" si="5">F111-G111</f>
        <v>1.2599884528168297</v>
      </c>
    </row>
    <row r="112" spans="1:9" x14ac:dyDescent="0.3">
      <c r="A112" t="s">
        <v>6</v>
      </c>
      <c r="B112">
        <v>2</v>
      </c>
      <c r="C112">
        <v>2</v>
      </c>
      <c r="D112">
        <v>3</v>
      </c>
      <c r="E112">
        <v>3.1600000000000003E-2</v>
      </c>
      <c r="F112">
        <v>4.4531983942372602</v>
      </c>
      <c r="G112">
        <v>3.7759999999999998</v>
      </c>
      <c r="H112">
        <f t="shared" si="5"/>
        <v>0.67719839423726036</v>
      </c>
    </row>
    <row r="113" spans="1:9" x14ac:dyDescent="0.3">
      <c r="A113" t="s">
        <v>6</v>
      </c>
      <c r="B113">
        <v>2</v>
      </c>
      <c r="C113">
        <v>2</v>
      </c>
      <c r="D113">
        <v>4</v>
      </c>
      <c r="E113">
        <v>3.1600000000000003E-2</v>
      </c>
      <c r="F113">
        <v>4.84107638628348</v>
      </c>
      <c r="G113">
        <v>4.5772237430328904</v>
      </c>
      <c r="H113">
        <f t="shared" si="5"/>
        <v>0.26385264325058966</v>
      </c>
    </row>
    <row r="114" spans="1:9" x14ac:dyDescent="0.3">
      <c r="A114" t="s">
        <v>6</v>
      </c>
      <c r="B114">
        <v>2</v>
      </c>
      <c r="C114">
        <v>2</v>
      </c>
      <c r="D114">
        <v>5</v>
      </c>
      <c r="E114">
        <v>3.1600000000000003E-2</v>
      </c>
      <c r="F114">
        <v>4.06969517553659</v>
      </c>
      <c r="G114">
        <v>3.8923376023945195</v>
      </c>
      <c r="H114">
        <f t="shared" si="5"/>
        <v>0.17735757314207046</v>
      </c>
    </row>
    <row r="115" spans="1:9" x14ac:dyDescent="0.3">
      <c r="A115" t="s">
        <v>6</v>
      </c>
      <c r="B115">
        <v>2</v>
      </c>
      <c r="C115">
        <v>2</v>
      </c>
      <c r="D115">
        <v>6</v>
      </c>
      <c r="E115">
        <v>3.1600000000000003E-2</v>
      </c>
      <c r="F115">
        <v>3.8076619449781699</v>
      </c>
      <c r="H115">
        <f t="shared" si="5"/>
        <v>3.8076619449781699</v>
      </c>
    </row>
    <row r="116" spans="1:9" x14ac:dyDescent="0.3">
      <c r="A116" t="s">
        <v>6</v>
      </c>
      <c r="B116">
        <v>2</v>
      </c>
      <c r="C116">
        <v>2</v>
      </c>
      <c r="D116">
        <v>7</v>
      </c>
      <c r="E116">
        <v>3.1600000000000003E-2</v>
      </c>
      <c r="F116">
        <v>3.7400613670554201</v>
      </c>
      <c r="G116">
        <v>3.2807191893629497</v>
      </c>
      <c r="H116">
        <f t="shared" si="5"/>
        <v>0.45934217769247043</v>
      </c>
    </row>
    <row r="117" spans="1:9" x14ac:dyDescent="0.3">
      <c r="A117" t="s">
        <v>6</v>
      </c>
      <c r="B117">
        <v>2</v>
      </c>
      <c r="C117">
        <v>2</v>
      </c>
      <c r="D117">
        <v>8</v>
      </c>
      <c r="E117">
        <v>3.1600000000000003E-2</v>
      </c>
      <c r="F117">
        <v>3.9823327673265099</v>
      </c>
      <c r="G117">
        <v>3.3529078773488501</v>
      </c>
      <c r="H117">
        <f t="shared" si="5"/>
        <v>0.62942488997765977</v>
      </c>
    </row>
    <row r="118" spans="1:9" x14ac:dyDescent="0.3">
      <c r="A118" t="s">
        <v>6</v>
      </c>
      <c r="B118">
        <v>2</v>
      </c>
      <c r="C118">
        <v>2</v>
      </c>
      <c r="D118">
        <v>9</v>
      </c>
      <c r="E118">
        <v>3.1600000000000003E-2</v>
      </c>
      <c r="F118">
        <v>4.4087094524507897</v>
      </c>
      <c r="G118">
        <v>3.0896828920617798</v>
      </c>
      <c r="H118">
        <f t="shared" si="5"/>
        <v>1.3190265603890099</v>
      </c>
    </row>
    <row r="119" spans="1:9" x14ac:dyDescent="0.3">
      <c r="A119" t="s">
        <v>6</v>
      </c>
      <c r="B119">
        <v>2</v>
      </c>
      <c r="C119">
        <v>2</v>
      </c>
      <c r="D119">
        <v>10</v>
      </c>
      <c r="E119">
        <v>3.1600000000000003E-2</v>
      </c>
      <c r="F119">
        <v>3.9002649386685002</v>
      </c>
      <c r="G119">
        <f>F119-(0.363+0.239)</f>
        <v>3.2982649386685003</v>
      </c>
      <c r="H119">
        <f>F119-G119</f>
        <v>0.60199999999999987</v>
      </c>
    </row>
    <row r="120" spans="1:9" x14ac:dyDescent="0.3">
      <c r="A120" t="s">
        <v>6</v>
      </c>
      <c r="B120">
        <v>2</v>
      </c>
      <c r="C120">
        <v>2</v>
      </c>
      <c r="D120">
        <v>11</v>
      </c>
      <c r="E120">
        <v>3.1600000000000003E-2</v>
      </c>
      <c r="F120">
        <v>5.0086632065843704</v>
      </c>
      <c r="G120">
        <v>3.6739359561184202</v>
      </c>
      <c r="H120">
        <f t="shared" si="5"/>
        <v>1.3347272504659502</v>
      </c>
    </row>
    <row r="121" spans="1:9" x14ac:dyDescent="0.3">
      <c r="F121" s="1">
        <f>AVERAGE(F110:F120)</f>
        <v>4.22978124544571</v>
      </c>
      <c r="H121" s="1">
        <f>AVERAGE(H110:H120)</f>
        <v>0.96259872104301347</v>
      </c>
      <c r="I121">
        <f>H121/F121</f>
        <v>0.22757647858963456</v>
      </c>
    </row>
    <row r="122" spans="1:9" x14ac:dyDescent="0.3">
      <c r="A122" t="s">
        <v>6</v>
      </c>
      <c r="B122">
        <v>2</v>
      </c>
      <c r="C122">
        <v>2</v>
      </c>
      <c r="D122">
        <v>1</v>
      </c>
      <c r="E122">
        <v>0.1</v>
      </c>
      <c r="F122">
        <v>4.2495995994624103</v>
      </c>
      <c r="G122">
        <v>3.8935622463458199</v>
      </c>
      <c r="H122">
        <f>F122-G122</f>
        <v>0.35603735311659035</v>
      </c>
    </row>
    <row r="123" spans="1:9" x14ac:dyDescent="0.3">
      <c r="A123" t="s">
        <v>6</v>
      </c>
      <c r="B123">
        <v>2</v>
      </c>
      <c r="C123">
        <v>2</v>
      </c>
      <c r="D123">
        <v>2</v>
      </c>
      <c r="E123">
        <v>0.1</v>
      </c>
      <c r="F123">
        <v>3.5114373397141598</v>
      </c>
      <c r="G123">
        <v>3.1968045919696699</v>
      </c>
      <c r="H123">
        <f t="shared" ref="H123:H132" si="6">F123-G123</f>
        <v>0.3146327477444899</v>
      </c>
    </row>
    <row r="124" spans="1:9" x14ac:dyDescent="0.3">
      <c r="A124" t="s">
        <v>6</v>
      </c>
      <c r="B124">
        <v>2</v>
      </c>
      <c r="C124">
        <v>2</v>
      </c>
      <c r="D124">
        <v>3</v>
      </c>
      <c r="E124">
        <v>0.1</v>
      </c>
      <c r="F124">
        <v>3.7011445105611598</v>
      </c>
      <c r="G124">
        <v>3.7011445105611598</v>
      </c>
      <c r="H124">
        <f t="shared" si="6"/>
        <v>0</v>
      </c>
    </row>
    <row r="125" spans="1:9" x14ac:dyDescent="0.3">
      <c r="A125" t="s">
        <v>6</v>
      </c>
      <c r="B125">
        <v>2</v>
      </c>
      <c r="C125">
        <v>2</v>
      </c>
      <c r="D125">
        <v>4</v>
      </c>
      <c r="E125">
        <v>0.1</v>
      </c>
      <c r="F125">
        <v>5.2797943224893897</v>
      </c>
      <c r="G125">
        <v>5.0670301020516897</v>
      </c>
      <c r="H125">
        <f t="shared" si="6"/>
        <v>0.21276422043770005</v>
      </c>
    </row>
    <row r="126" spans="1:9" x14ac:dyDescent="0.3">
      <c r="A126" t="s">
        <v>6</v>
      </c>
      <c r="B126">
        <v>2</v>
      </c>
      <c r="C126">
        <v>2</v>
      </c>
      <c r="D126">
        <v>5</v>
      </c>
      <c r="E126">
        <v>0.1</v>
      </c>
      <c r="F126">
        <v>3.1527979601845102</v>
      </c>
      <c r="G126">
        <v>2.79499643081465</v>
      </c>
      <c r="H126">
        <f t="shared" si="6"/>
        <v>0.35780152936986021</v>
      </c>
    </row>
    <row r="127" spans="1:9" x14ac:dyDescent="0.3">
      <c r="A127" t="s">
        <v>6</v>
      </c>
      <c r="B127">
        <v>2</v>
      </c>
      <c r="C127">
        <v>2</v>
      </c>
      <c r="D127">
        <v>6</v>
      </c>
      <c r="E127">
        <v>0.1</v>
      </c>
      <c r="F127">
        <v>3.7445018901590399</v>
      </c>
      <c r="G127">
        <v>3.2960687602559702</v>
      </c>
      <c r="H127">
        <f t="shared" si="6"/>
        <v>0.44843312990306972</v>
      </c>
    </row>
    <row r="128" spans="1:9" x14ac:dyDescent="0.3">
      <c r="A128" t="s">
        <v>6</v>
      </c>
      <c r="B128">
        <v>2</v>
      </c>
      <c r="C128">
        <v>2</v>
      </c>
      <c r="D128">
        <v>7</v>
      </c>
      <c r="E128">
        <v>0.1</v>
      </c>
      <c r="F128">
        <v>3.9309083078326199</v>
      </c>
      <c r="G128">
        <v>3.8452597860172801</v>
      </c>
      <c r="H128">
        <f t="shared" si="6"/>
        <v>8.5648521815339773E-2</v>
      </c>
    </row>
    <row r="129" spans="1:9" x14ac:dyDescent="0.3">
      <c r="A129" t="s">
        <v>6</v>
      </c>
      <c r="B129">
        <v>2</v>
      </c>
      <c r="C129">
        <v>2</v>
      </c>
      <c r="D129">
        <v>8</v>
      </c>
      <c r="E129">
        <v>0.1</v>
      </c>
      <c r="F129">
        <v>4.18931630350398</v>
      </c>
      <c r="G129">
        <v>3.6704488888268498</v>
      </c>
      <c r="H129">
        <f t="shared" si="6"/>
        <v>0.51886741467713016</v>
      </c>
    </row>
    <row r="130" spans="1:9" x14ac:dyDescent="0.3">
      <c r="A130" t="s">
        <v>6</v>
      </c>
      <c r="B130">
        <v>2</v>
      </c>
      <c r="C130">
        <v>2</v>
      </c>
      <c r="D130">
        <v>9</v>
      </c>
      <c r="E130">
        <v>0.1</v>
      </c>
      <c r="F130">
        <v>4.1125119100078402</v>
      </c>
      <c r="G130">
        <v>3.5001006366198002</v>
      </c>
      <c r="H130">
        <f t="shared" si="6"/>
        <v>0.61241127338804002</v>
      </c>
    </row>
    <row r="131" spans="1:9" x14ac:dyDescent="0.3">
      <c r="A131" t="s">
        <v>6</v>
      </c>
      <c r="B131">
        <v>2</v>
      </c>
      <c r="C131">
        <v>2</v>
      </c>
      <c r="D131">
        <v>10</v>
      </c>
      <c r="E131">
        <v>0.1</v>
      </c>
      <c r="F131">
        <v>4.7310523425051301</v>
      </c>
      <c r="G131">
        <v>3.96044007270635</v>
      </c>
      <c r="H131">
        <f t="shared" si="6"/>
        <v>0.77061226979878006</v>
      </c>
    </row>
    <row r="132" spans="1:9" x14ac:dyDescent="0.3">
      <c r="A132" t="s">
        <v>6</v>
      </c>
      <c r="B132">
        <v>2</v>
      </c>
      <c r="C132">
        <v>2</v>
      </c>
      <c r="D132">
        <v>11</v>
      </c>
      <c r="E132">
        <v>0.1</v>
      </c>
      <c r="F132">
        <v>3.9045824009670902</v>
      </c>
      <c r="G132">
        <v>3.8102535598465401</v>
      </c>
      <c r="H132">
        <f t="shared" si="6"/>
        <v>9.4328841120550067E-2</v>
      </c>
    </row>
    <row r="133" spans="1:9" x14ac:dyDescent="0.3">
      <c r="F133" s="1">
        <f>AVERAGE(F122:F132)</f>
        <v>4.0461497170352123</v>
      </c>
      <c r="H133" s="1">
        <f>AVERAGE(H122:H132)</f>
        <v>0.34286702739741365</v>
      </c>
      <c r="I133">
        <f>H133/F133</f>
        <v>8.4739085643288317E-2</v>
      </c>
    </row>
    <row r="134" spans="1:9" x14ac:dyDescent="0.3">
      <c r="A134" t="s">
        <v>6</v>
      </c>
      <c r="B134">
        <v>2</v>
      </c>
      <c r="C134">
        <v>2</v>
      </c>
      <c r="D134">
        <v>1</v>
      </c>
      <c r="E134">
        <v>1</v>
      </c>
      <c r="F134">
        <v>4.0683416298742499</v>
      </c>
      <c r="G134">
        <v>3.8252751360573201</v>
      </c>
      <c r="H134">
        <f>F134-G134</f>
        <v>0.2430664938169298</v>
      </c>
    </row>
    <row r="135" spans="1:9" x14ac:dyDescent="0.3">
      <c r="A135" t="s">
        <v>6</v>
      </c>
      <c r="B135">
        <v>2</v>
      </c>
      <c r="C135">
        <v>2</v>
      </c>
      <c r="D135">
        <v>2</v>
      </c>
      <c r="E135">
        <v>1</v>
      </c>
      <c r="F135">
        <v>4.4503465537517002</v>
      </c>
      <c r="G135">
        <v>4.15790523653226</v>
      </c>
      <c r="H135">
        <f t="shared" ref="H135:H144" si="7">F135-G135</f>
        <v>0.29244131721944022</v>
      </c>
    </row>
    <row r="136" spans="1:9" x14ac:dyDescent="0.3">
      <c r="A136" t="s">
        <v>6</v>
      </c>
      <c r="B136">
        <v>2</v>
      </c>
      <c r="C136">
        <v>2</v>
      </c>
      <c r="D136">
        <v>3</v>
      </c>
      <c r="E136">
        <v>1</v>
      </c>
      <c r="F136">
        <v>3.27060638985852</v>
      </c>
      <c r="G136">
        <v>3.0449875309855901</v>
      </c>
      <c r="H136">
        <f t="shared" si="7"/>
        <v>0.22561885887292998</v>
      </c>
    </row>
    <row r="137" spans="1:9" x14ac:dyDescent="0.3">
      <c r="A137" t="s">
        <v>6</v>
      </c>
      <c r="B137">
        <v>2</v>
      </c>
      <c r="C137">
        <v>2</v>
      </c>
      <c r="D137">
        <v>4</v>
      </c>
      <c r="E137">
        <v>1</v>
      </c>
      <c r="F137">
        <v>4.26891042904081</v>
      </c>
      <c r="G137">
        <v>4.2416416942222002</v>
      </c>
      <c r="H137">
        <f t="shared" si="7"/>
        <v>2.7268734818609808E-2</v>
      </c>
    </row>
    <row r="138" spans="1:9" x14ac:dyDescent="0.3">
      <c r="A138" t="s">
        <v>6</v>
      </c>
      <c r="B138">
        <v>2</v>
      </c>
      <c r="C138">
        <v>2</v>
      </c>
      <c r="D138">
        <v>5</v>
      </c>
      <c r="E138">
        <v>1</v>
      </c>
      <c r="F138">
        <v>4.1530764519182499</v>
      </c>
      <c r="G138">
        <v>3.96164864217132</v>
      </c>
      <c r="H138">
        <f t="shared" si="7"/>
        <v>0.19142780974692997</v>
      </c>
    </row>
    <row r="139" spans="1:9" x14ac:dyDescent="0.3">
      <c r="A139" t="s">
        <v>6</v>
      </c>
      <c r="B139">
        <v>2</v>
      </c>
      <c r="C139">
        <v>2</v>
      </c>
      <c r="D139">
        <v>6</v>
      </c>
      <c r="E139">
        <v>1</v>
      </c>
      <c r="F139">
        <v>5.03545112014403</v>
      </c>
      <c r="G139">
        <v>4.5851367689635154</v>
      </c>
      <c r="H139">
        <f t="shared" si="7"/>
        <v>0.45031435118051455</v>
      </c>
    </row>
    <row r="140" spans="1:9" x14ac:dyDescent="0.3">
      <c r="A140" t="s">
        <v>6</v>
      </c>
      <c r="B140">
        <v>2</v>
      </c>
      <c r="C140">
        <v>2</v>
      </c>
      <c r="D140">
        <v>7</v>
      </c>
      <c r="E140">
        <v>1</v>
      </c>
      <c r="F140">
        <v>4.2913562373554504</v>
      </c>
      <c r="G140">
        <v>4.098802878194447</v>
      </c>
      <c r="H140">
        <f t="shared" si="7"/>
        <v>0.19255335916100336</v>
      </c>
    </row>
    <row r="141" spans="1:9" x14ac:dyDescent="0.3">
      <c r="A141" t="s">
        <v>6</v>
      </c>
      <c r="B141">
        <v>2</v>
      </c>
      <c r="C141">
        <v>2</v>
      </c>
      <c r="D141">
        <v>8</v>
      </c>
      <c r="E141">
        <v>1</v>
      </c>
      <c r="F141">
        <v>3.4649609295246502</v>
      </c>
      <c r="G141">
        <v>3.4649609295246502</v>
      </c>
      <c r="H141">
        <f t="shared" si="7"/>
        <v>0</v>
      </c>
    </row>
    <row r="142" spans="1:9" x14ac:dyDescent="0.3">
      <c r="A142" t="s">
        <v>6</v>
      </c>
      <c r="B142">
        <v>2</v>
      </c>
      <c r="C142">
        <v>2</v>
      </c>
      <c r="D142">
        <v>9</v>
      </c>
      <c r="E142">
        <v>1</v>
      </c>
      <c r="F142">
        <v>3.8822932915873198</v>
      </c>
      <c r="G142">
        <v>2.88067968956558</v>
      </c>
      <c r="H142">
        <f t="shared" si="7"/>
        <v>1.0016136020217399</v>
      </c>
    </row>
    <row r="143" spans="1:9" x14ac:dyDescent="0.3">
      <c r="A143" t="s">
        <v>6</v>
      </c>
      <c r="B143">
        <v>2</v>
      </c>
      <c r="C143">
        <v>2</v>
      </c>
      <c r="D143">
        <v>10</v>
      </c>
      <c r="E143">
        <v>1</v>
      </c>
      <c r="F143">
        <v>5.1766414821311901</v>
      </c>
      <c r="G143">
        <v>3.6720033365460898</v>
      </c>
      <c r="H143">
        <f t="shared" si="7"/>
        <v>1.5046381455851003</v>
      </c>
    </row>
    <row r="144" spans="1:9" x14ac:dyDescent="0.3">
      <c r="A144" t="s">
        <v>6</v>
      </c>
      <c r="B144">
        <v>2</v>
      </c>
      <c r="C144">
        <v>2</v>
      </c>
      <c r="D144">
        <v>11</v>
      </c>
      <c r="E144">
        <v>1</v>
      </c>
      <c r="F144">
        <v>3.46259606114605</v>
      </c>
      <c r="G144">
        <f>F144-0.124</f>
        <v>3.3385960611460499</v>
      </c>
      <c r="H144">
        <f t="shared" si="7"/>
        <v>0.12400000000000011</v>
      </c>
    </row>
    <row r="145" spans="1:9" x14ac:dyDescent="0.3">
      <c r="F145" s="1">
        <f>AVERAGE(F134:F144)</f>
        <v>4.1385982342120196</v>
      </c>
      <c r="H145" s="1">
        <f>AVERAGE(H134:H144)</f>
        <v>0.38663115203847265</v>
      </c>
      <c r="I145">
        <f>H145/F145</f>
        <v>9.342079857918037E-2</v>
      </c>
    </row>
    <row r="146" spans="1:9" x14ac:dyDescent="0.3">
      <c r="A146" t="s">
        <v>6</v>
      </c>
      <c r="B146">
        <v>2</v>
      </c>
      <c r="C146">
        <v>3</v>
      </c>
      <c r="D146">
        <v>1</v>
      </c>
      <c r="E146">
        <v>0</v>
      </c>
      <c r="F146" s="3">
        <v>3.109</v>
      </c>
      <c r="H146" s="3">
        <f>F146-G146</f>
        <v>3.109</v>
      </c>
    </row>
    <row r="147" spans="1:9" x14ac:dyDescent="0.3">
      <c r="A147" t="s">
        <v>6</v>
      </c>
      <c r="B147">
        <v>2</v>
      </c>
      <c r="C147">
        <v>3</v>
      </c>
      <c r="D147">
        <v>2</v>
      </c>
      <c r="E147">
        <v>0</v>
      </c>
      <c r="F147" s="3">
        <v>2.7949999999999999</v>
      </c>
      <c r="H147" s="3">
        <f t="shared" ref="H147:H192" si="8">F147-G147</f>
        <v>2.7949999999999999</v>
      </c>
    </row>
    <row r="148" spans="1:9" x14ac:dyDescent="0.3">
      <c r="A148" t="s">
        <v>6</v>
      </c>
      <c r="B148">
        <v>2</v>
      </c>
      <c r="C148">
        <v>3</v>
      </c>
      <c r="D148">
        <v>3</v>
      </c>
      <c r="E148">
        <v>0</v>
      </c>
      <c r="F148" s="3">
        <v>3.1840000000000002</v>
      </c>
      <c r="H148" s="3">
        <f t="shared" si="8"/>
        <v>3.1840000000000002</v>
      </c>
    </row>
    <row r="149" spans="1:9" x14ac:dyDescent="0.3">
      <c r="A149" t="s">
        <v>6</v>
      </c>
      <c r="B149">
        <v>2</v>
      </c>
      <c r="C149">
        <v>3</v>
      </c>
      <c r="D149">
        <v>4</v>
      </c>
      <c r="E149">
        <v>0</v>
      </c>
      <c r="F149" s="3">
        <v>3.6850000000000001</v>
      </c>
      <c r="H149" s="3">
        <f t="shared" si="8"/>
        <v>3.6850000000000001</v>
      </c>
    </row>
    <row r="150" spans="1:9" x14ac:dyDescent="0.3">
      <c r="A150" t="s">
        <v>6</v>
      </c>
      <c r="B150">
        <v>2</v>
      </c>
      <c r="C150">
        <v>3</v>
      </c>
      <c r="D150">
        <v>5</v>
      </c>
      <c r="E150">
        <v>0</v>
      </c>
      <c r="F150" s="3">
        <v>5.2549999999999999</v>
      </c>
      <c r="H150" s="3">
        <f t="shared" si="8"/>
        <v>5.2549999999999999</v>
      </c>
    </row>
    <row r="151" spans="1:9" x14ac:dyDescent="0.3">
      <c r="A151" t="s">
        <v>6</v>
      </c>
      <c r="B151">
        <v>2</v>
      </c>
      <c r="C151">
        <v>3</v>
      </c>
      <c r="D151">
        <v>6</v>
      </c>
      <c r="E151">
        <v>0</v>
      </c>
      <c r="F151" s="3">
        <v>3.0960000000000001</v>
      </c>
      <c r="H151" s="3">
        <f t="shared" si="8"/>
        <v>3.0960000000000001</v>
      </c>
    </row>
    <row r="152" spans="1:9" x14ac:dyDescent="0.3">
      <c r="A152" t="s">
        <v>6</v>
      </c>
      <c r="B152">
        <v>2</v>
      </c>
      <c r="C152">
        <v>3</v>
      </c>
      <c r="D152">
        <v>7</v>
      </c>
      <c r="E152">
        <v>0</v>
      </c>
      <c r="F152" s="3">
        <v>2.6970000000000001</v>
      </c>
      <c r="H152" s="3">
        <f t="shared" si="8"/>
        <v>2.6970000000000001</v>
      </c>
    </row>
    <row r="153" spans="1:9" x14ac:dyDescent="0.3">
      <c r="A153" t="s">
        <v>6</v>
      </c>
      <c r="B153">
        <v>2</v>
      </c>
      <c r="C153">
        <v>3</v>
      </c>
      <c r="D153">
        <v>8</v>
      </c>
      <c r="E153">
        <v>0</v>
      </c>
      <c r="F153" s="3">
        <v>2.8260000000000001</v>
      </c>
      <c r="H153" s="3">
        <f t="shared" si="8"/>
        <v>2.8260000000000001</v>
      </c>
    </row>
    <row r="154" spans="1:9" x14ac:dyDescent="0.3">
      <c r="A154" t="s">
        <v>6</v>
      </c>
      <c r="B154">
        <v>2</v>
      </c>
      <c r="C154">
        <v>3</v>
      </c>
      <c r="D154">
        <v>9</v>
      </c>
      <c r="E154">
        <v>0</v>
      </c>
      <c r="F154" s="3">
        <v>2.8570000000000002</v>
      </c>
      <c r="H154" s="3">
        <f t="shared" si="8"/>
        <v>2.8570000000000002</v>
      </c>
    </row>
    <row r="155" spans="1:9" x14ac:dyDescent="0.3">
      <c r="A155" t="s">
        <v>6</v>
      </c>
      <c r="B155">
        <v>2</v>
      </c>
      <c r="C155">
        <v>3</v>
      </c>
      <c r="D155">
        <v>10</v>
      </c>
      <c r="E155">
        <v>0</v>
      </c>
      <c r="F155" s="3">
        <v>2.637</v>
      </c>
      <c r="H155" s="3">
        <f t="shared" si="8"/>
        <v>2.637</v>
      </c>
    </row>
    <row r="156" spans="1:9" x14ac:dyDescent="0.3">
      <c r="A156" t="s">
        <v>6</v>
      </c>
      <c r="B156">
        <v>2</v>
      </c>
      <c r="C156">
        <v>3</v>
      </c>
      <c r="D156">
        <v>11</v>
      </c>
      <c r="E156">
        <v>0</v>
      </c>
      <c r="F156" s="3">
        <v>5.2149999999999999</v>
      </c>
      <c r="H156" s="3">
        <f t="shared" si="8"/>
        <v>5.2149999999999999</v>
      </c>
    </row>
    <row r="157" spans="1:9" x14ac:dyDescent="0.3">
      <c r="F157" s="4">
        <f>AVERAGE(F146:F156)</f>
        <v>3.3959999999999995</v>
      </c>
      <c r="H157" s="4">
        <f>AVERAGE(H146:H156)</f>
        <v>3.3959999999999995</v>
      </c>
      <c r="I157">
        <f>H157/F157</f>
        <v>1</v>
      </c>
    </row>
    <row r="158" spans="1:9" x14ac:dyDescent="0.3">
      <c r="A158" t="s">
        <v>6</v>
      </c>
      <c r="B158">
        <v>2</v>
      </c>
      <c r="C158">
        <v>3</v>
      </c>
      <c r="D158">
        <v>1</v>
      </c>
      <c r="E158">
        <v>1E-3</v>
      </c>
      <c r="F158" s="3">
        <v>3.9009999999999998</v>
      </c>
      <c r="G158">
        <v>2.8189167546215201</v>
      </c>
      <c r="H158" s="3">
        <f t="shared" si="8"/>
        <v>1.0820832453784797</v>
      </c>
    </row>
    <row r="159" spans="1:9" x14ac:dyDescent="0.3">
      <c r="A159" t="s">
        <v>6</v>
      </c>
      <c r="B159">
        <v>2</v>
      </c>
      <c r="C159">
        <v>3</v>
      </c>
      <c r="D159">
        <v>2</v>
      </c>
      <c r="E159">
        <v>1E-3</v>
      </c>
      <c r="F159" s="3">
        <v>4.0389999999999997</v>
      </c>
      <c r="H159" s="3">
        <f t="shared" si="8"/>
        <v>4.0389999999999997</v>
      </c>
    </row>
    <row r="160" spans="1:9" x14ac:dyDescent="0.3">
      <c r="A160" t="s">
        <v>6</v>
      </c>
      <c r="B160">
        <v>2</v>
      </c>
      <c r="C160">
        <v>3</v>
      </c>
      <c r="D160">
        <v>3</v>
      </c>
      <c r="E160">
        <v>1E-3</v>
      </c>
      <c r="F160" s="3">
        <v>3.8220000000000001</v>
      </c>
      <c r="H160" s="3">
        <f t="shared" si="8"/>
        <v>3.8220000000000001</v>
      </c>
    </row>
    <row r="161" spans="1:9" x14ac:dyDescent="0.3">
      <c r="A161" t="s">
        <v>6</v>
      </c>
      <c r="B161">
        <v>2</v>
      </c>
      <c r="C161">
        <v>3</v>
      </c>
      <c r="D161">
        <v>4</v>
      </c>
      <c r="E161">
        <v>1E-3</v>
      </c>
      <c r="F161" s="3">
        <v>3.198</v>
      </c>
      <c r="H161" s="3">
        <f t="shared" si="8"/>
        <v>3.198</v>
      </c>
    </row>
    <row r="162" spans="1:9" x14ac:dyDescent="0.3">
      <c r="A162" t="s">
        <v>6</v>
      </c>
      <c r="B162">
        <v>2</v>
      </c>
      <c r="C162">
        <v>3</v>
      </c>
      <c r="D162">
        <v>5</v>
      </c>
      <c r="E162">
        <v>1E-3</v>
      </c>
      <c r="F162" s="3">
        <v>5.3739999999999997</v>
      </c>
      <c r="H162" s="3">
        <f t="shared" si="8"/>
        <v>5.3739999999999997</v>
      </c>
    </row>
    <row r="163" spans="1:9" x14ac:dyDescent="0.3">
      <c r="A163" t="s">
        <v>6</v>
      </c>
      <c r="B163">
        <v>2</v>
      </c>
      <c r="C163">
        <v>3</v>
      </c>
      <c r="D163">
        <v>6</v>
      </c>
      <c r="E163">
        <v>1E-3</v>
      </c>
      <c r="F163" s="3">
        <v>3.2309999999999999</v>
      </c>
      <c r="G163">
        <v>2.90944184498372</v>
      </c>
      <c r="H163" s="3">
        <f t="shared" si="8"/>
        <v>0.32155815501627982</v>
      </c>
    </row>
    <row r="164" spans="1:9" x14ac:dyDescent="0.3">
      <c r="A164" t="s">
        <v>6</v>
      </c>
      <c r="B164">
        <v>2</v>
      </c>
      <c r="C164">
        <v>3</v>
      </c>
      <c r="D164">
        <v>7</v>
      </c>
      <c r="E164">
        <v>1E-3</v>
      </c>
      <c r="F164" s="3">
        <v>3.0870000000000002</v>
      </c>
      <c r="H164" s="3">
        <f t="shared" si="8"/>
        <v>3.0870000000000002</v>
      </c>
    </row>
    <row r="165" spans="1:9" x14ac:dyDescent="0.3">
      <c r="A165" t="s">
        <v>6</v>
      </c>
      <c r="B165">
        <v>2</v>
      </c>
      <c r="C165">
        <v>3</v>
      </c>
      <c r="D165">
        <v>8</v>
      </c>
      <c r="E165">
        <v>1E-3</v>
      </c>
      <c r="F165" s="3">
        <v>2.7280000000000002</v>
      </c>
      <c r="H165" s="3">
        <f t="shared" si="8"/>
        <v>2.7280000000000002</v>
      </c>
    </row>
    <row r="166" spans="1:9" x14ac:dyDescent="0.3">
      <c r="A166" t="s">
        <v>6</v>
      </c>
      <c r="B166">
        <v>2</v>
      </c>
      <c r="C166">
        <v>3</v>
      </c>
      <c r="D166">
        <v>9</v>
      </c>
      <c r="E166">
        <v>1E-3</v>
      </c>
      <c r="F166" s="3">
        <v>3.6459999999999999</v>
      </c>
      <c r="H166" s="3">
        <f t="shared" si="8"/>
        <v>3.6459999999999999</v>
      </c>
    </row>
    <row r="167" spans="1:9" x14ac:dyDescent="0.3">
      <c r="A167" t="s">
        <v>6</v>
      </c>
      <c r="B167">
        <v>2</v>
      </c>
      <c r="C167">
        <v>3</v>
      </c>
      <c r="D167">
        <v>10</v>
      </c>
      <c r="E167">
        <v>1E-3</v>
      </c>
      <c r="F167" s="3">
        <v>4.7549999999999999</v>
      </c>
      <c r="G167">
        <v>3.86982504332788</v>
      </c>
      <c r="H167" s="3">
        <f t="shared" si="8"/>
        <v>0.88517495667211987</v>
      </c>
    </row>
    <row r="168" spans="1:9" x14ac:dyDescent="0.3">
      <c r="A168" t="s">
        <v>6</v>
      </c>
      <c r="B168">
        <v>2</v>
      </c>
      <c r="C168">
        <v>3</v>
      </c>
      <c r="D168">
        <v>11</v>
      </c>
      <c r="E168">
        <v>1E-3</v>
      </c>
      <c r="F168" s="3">
        <v>5.125</v>
      </c>
      <c r="H168" s="3">
        <f t="shared" si="8"/>
        <v>5.125</v>
      </c>
    </row>
    <row r="169" spans="1:9" x14ac:dyDescent="0.3">
      <c r="F169" s="4">
        <f>AVERAGE(F158:F168)</f>
        <v>3.9005454545454543</v>
      </c>
      <c r="H169" s="4">
        <f>AVERAGE(H158:H168)</f>
        <v>3.0279833051878984</v>
      </c>
      <c r="I169">
        <f>H169/F169</f>
        <v>0.77629740262590041</v>
      </c>
    </row>
    <row r="170" spans="1:9" x14ac:dyDescent="0.3">
      <c r="A170" t="s">
        <v>6</v>
      </c>
      <c r="B170">
        <v>2</v>
      </c>
      <c r="C170">
        <v>3</v>
      </c>
      <c r="D170">
        <v>1</v>
      </c>
      <c r="E170">
        <v>0.01</v>
      </c>
      <c r="F170" s="3">
        <v>5.2469999999999999</v>
      </c>
      <c r="H170" s="3">
        <f t="shared" si="8"/>
        <v>5.2469999999999999</v>
      </c>
    </row>
    <row r="171" spans="1:9" x14ac:dyDescent="0.3">
      <c r="A171" t="s">
        <v>6</v>
      </c>
      <c r="B171">
        <v>2</v>
      </c>
      <c r="C171">
        <v>3</v>
      </c>
      <c r="D171">
        <v>2</v>
      </c>
      <c r="E171">
        <v>0.01</v>
      </c>
      <c r="F171" s="3">
        <v>4.9359999999999999</v>
      </c>
      <c r="H171" s="3">
        <f t="shared" si="8"/>
        <v>4.9359999999999999</v>
      </c>
    </row>
    <row r="172" spans="1:9" x14ac:dyDescent="0.3">
      <c r="A172" t="s">
        <v>6</v>
      </c>
      <c r="B172">
        <v>2</v>
      </c>
      <c r="C172">
        <v>3</v>
      </c>
      <c r="D172">
        <v>3</v>
      </c>
      <c r="E172">
        <v>0.01</v>
      </c>
      <c r="F172" s="3">
        <v>4.0460000000000003</v>
      </c>
      <c r="G172">
        <v>2.411663878234847</v>
      </c>
      <c r="H172" s="3">
        <f t="shared" si="8"/>
        <v>1.6343361217651533</v>
      </c>
    </row>
    <row r="173" spans="1:9" x14ac:dyDescent="0.3">
      <c r="A173" t="s">
        <v>6</v>
      </c>
      <c r="B173">
        <v>2</v>
      </c>
      <c r="C173">
        <v>3</v>
      </c>
      <c r="D173">
        <v>4</v>
      </c>
      <c r="E173">
        <v>0.01</v>
      </c>
      <c r="F173" s="3">
        <v>4.5389999999999997</v>
      </c>
      <c r="G173">
        <v>3.3285148284754702</v>
      </c>
      <c r="H173" s="3">
        <f t="shared" si="8"/>
        <v>1.2104851715245295</v>
      </c>
    </row>
    <row r="174" spans="1:9" x14ac:dyDescent="0.3">
      <c r="A174" t="s">
        <v>6</v>
      </c>
      <c r="B174">
        <v>2</v>
      </c>
      <c r="C174">
        <v>3</v>
      </c>
      <c r="D174">
        <v>5</v>
      </c>
      <c r="E174">
        <v>0.01</v>
      </c>
      <c r="F174" s="3">
        <v>3.786</v>
      </c>
      <c r="G174">
        <v>3.7439264096742502</v>
      </c>
      <c r="H174" s="3">
        <f t="shared" si="8"/>
        <v>4.2073590325749866E-2</v>
      </c>
    </row>
    <row r="175" spans="1:9" x14ac:dyDescent="0.3">
      <c r="A175" t="s">
        <v>6</v>
      </c>
      <c r="B175">
        <v>2</v>
      </c>
      <c r="C175">
        <v>3</v>
      </c>
      <c r="D175">
        <v>6</v>
      </c>
      <c r="E175">
        <v>0.01</v>
      </c>
      <c r="F175" s="3">
        <v>3.5710000000000002</v>
      </c>
      <c r="G175">
        <v>3.5443036330454301</v>
      </c>
      <c r="H175" s="3">
        <f t="shared" si="8"/>
        <v>2.6696366954570117E-2</v>
      </c>
    </row>
    <row r="176" spans="1:9" x14ac:dyDescent="0.3">
      <c r="A176" t="s">
        <v>6</v>
      </c>
      <c r="B176">
        <v>2</v>
      </c>
      <c r="C176">
        <v>3</v>
      </c>
      <c r="D176">
        <v>7</v>
      </c>
      <c r="E176">
        <v>0.01</v>
      </c>
      <c r="F176" s="3">
        <v>3.9409999999999998</v>
      </c>
      <c r="G176">
        <v>3.8032132101950098</v>
      </c>
      <c r="H176" s="3">
        <f t="shared" si="8"/>
        <v>0.13778678980499004</v>
      </c>
    </row>
    <row r="177" spans="1:9" x14ac:dyDescent="0.3">
      <c r="A177" t="s">
        <v>6</v>
      </c>
      <c r="B177">
        <v>2</v>
      </c>
      <c r="C177">
        <v>3</v>
      </c>
      <c r="D177">
        <v>8</v>
      </c>
      <c r="E177">
        <v>0.01</v>
      </c>
      <c r="F177" s="3">
        <v>3.5249999999999999</v>
      </c>
      <c r="G177">
        <v>2.23749551802358</v>
      </c>
      <c r="H177" s="3">
        <f t="shared" si="8"/>
        <v>1.2875044819764199</v>
      </c>
    </row>
    <row r="178" spans="1:9" x14ac:dyDescent="0.3">
      <c r="A178" t="s">
        <v>6</v>
      </c>
      <c r="B178">
        <v>2</v>
      </c>
      <c r="C178">
        <v>3</v>
      </c>
      <c r="D178">
        <v>9</v>
      </c>
      <c r="E178">
        <v>0.01</v>
      </c>
      <c r="F178" s="3">
        <v>4.431</v>
      </c>
      <c r="G178">
        <v>3.9577010584627526</v>
      </c>
      <c r="H178" s="3">
        <f t="shared" si="8"/>
        <v>0.4732989415372475</v>
      </c>
    </row>
    <row r="179" spans="1:9" x14ac:dyDescent="0.3">
      <c r="A179" t="s">
        <v>6</v>
      </c>
      <c r="B179">
        <v>2</v>
      </c>
      <c r="C179">
        <v>3</v>
      </c>
      <c r="D179">
        <v>10</v>
      </c>
      <c r="E179">
        <v>0.01</v>
      </c>
      <c r="F179" s="3">
        <v>2.0150000000000001</v>
      </c>
      <c r="G179">
        <v>1.8528649968054001</v>
      </c>
      <c r="H179" s="3">
        <f t="shared" si="8"/>
        <v>0.16213500319460006</v>
      </c>
    </row>
    <row r="180" spans="1:9" x14ac:dyDescent="0.3">
      <c r="A180" t="s">
        <v>6</v>
      </c>
      <c r="B180">
        <v>2</v>
      </c>
      <c r="C180">
        <v>3</v>
      </c>
      <c r="D180">
        <v>11</v>
      </c>
      <c r="E180">
        <v>0.01</v>
      </c>
      <c r="F180" s="3">
        <v>4.6319999999999997</v>
      </c>
      <c r="G180" s="3">
        <f>F180-(0.042+0.022+0.056+0.077)</f>
        <v>4.4349999999999996</v>
      </c>
      <c r="H180" s="3">
        <f>F180-G180</f>
        <v>0.19700000000000006</v>
      </c>
    </row>
    <row r="181" spans="1:9" x14ac:dyDescent="0.3">
      <c r="F181" s="4">
        <f>AVERAGE(F170:F180)</f>
        <v>4.0608181818181812</v>
      </c>
      <c r="H181" s="4">
        <f>AVERAGE(H170:H180)</f>
        <v>1.3958469515530239</v>
      </c>
      <c r="I181">
        <f>H181/F181</f>
        <v>0.34373539741393955</v>
      </c>
    </row>
    <row r="182" spans="1:9" x14ac:dyDescent="0.3">
      <c r="A182" t="s">
        <v>6</v>
      </c>
      <c r="B182">
        <v>2</v>
      </c>
      <c r="C182">
        <v>3</v>
      </c>
      <c r="D182">
        <v>1</v>
      </c>
      <c r="E182">
        <v>3.1600000000000003E-2</v>
      </c>
      <c r="F182" s="3">
        <v>3.6150000000000002</v>
      </c>
      <c r="G182">
        <v>3.4288490406090002</v>
      </c>
      <c r="H182" s="3">
        <f t="shared" si="8"/>
        <v>0.18615095939100001</v>
      </c>
    </row>
    <row r="183" spans="1:9" x14ac:dyDescent="0.3">
      <c r="A183" t="s">
        <v>6</v>
      </c>
      <c r="B183">
        <v>2</v>
      </c>
      <c r="C183">
        <v>3</v>
      </c>
      <c r="D183">
        <v>2</v>
      </c>
      <c r="E183">
        <v>3.1600000000000003E-2</v>
      </c>
      <c r="F183" s="3">
        <v>3.0350000000000001</v>
      </c>
      <c r="G183" s="5">
        <f>F183-0.168865</f>
        <v>2.8661350000000003</v>
      </c>
      <c r="H183" s="3">
        <f t="shared" si="8"/>
        <v>0.16886499999999982</v>
      </c>
    </row>
    <row r="184" spans="1:9" x14ac:dyDescent="0.3">
      <c r="A184" t="s">
        <v>6</v>
      </c>
      <c r="B184">
        <v>2</v>
      </c>
      <c r="C184">
        <v>3</v>
      </c>
      <c r="D184">
        <v>3</v>
      </c>
      <c r="E184">
        <v>3.1600000000000003E-2</v>
      </c>
      <c r="F184" s="3">
        <v>3.7850000000000001</v>
      </c>
      <c r="G184" s="5">
        <f>F184-0.135807</f>
        <v>3.6491930000000004</v>
      </c>
      <c r="H184" s="3">
        <f t="shared" si="8"/>
        <v>0.13580699999999979</v>
      </c>
    </row>
    <row r="185" spans="1:9" x14ac:dyDescent="0.3">
      <c r="A185" t="s">
        <v>6</v>
      </c>
      <c r="B185">
        <v>2</v>
      </c>
      <c r="C185">
        <v>3</v>
      </c>
      <c r="D185">
        <v>4</v>
      </c>
      <c r="E185">
        <v>3.1600000000000003E-2</v>
      </c>
      <c r="F185" s="3">
        <v>3.988</v>
      </c>
      <c r="G185" s="6">
        <f>F185-0.11193</f>
        <v>3.8760699999999999</v>
      </c>
      <c r="H185" s="3">
        <f t="shared" si="8"/>
        <v>0.11193000000000008</v>
      </c>
    </row>
    <row r="186" spans="1:9" x14ac:dyDescent="0.3">
      <c r="A186" t="s">
        <v>6</v>
      </c>
      <c r="B186">
        <v>2</v>
      </c>
      <c r="C186">
        <v>3</v>
      </c>
      <c r="D186">
        <v>5</v>
      </c>
      <c r="E186">
        <v>3.1600000000000003E-2</v>
      </c>
      <c r="F186" s="3">
        <v>4.5629999999999997</v>
      </c>
      <c r="G186" s="5">
        <f>F186-(0.121874+0.152425)</f>
        <v>4.2887009999999997</v>
      </c>
      <c r="H186" s="3">
        <f t="shared" si="8"/>
        <v>0.27429900000000007</v>
      </c>
    </row>
    <row r="187" spans="1:9" x14ac:dyDescent="0.3">
      <c r="A187" t="s">
        <v>6</v>
      </c>
      <c r="B187">
        <v>2</v>
      </c>
      <c r="C187">
        <v>3</v>
      </c>
      <c r="D187">
        <v>6</v>
      </c>
      <c r="E187">
        <v>3.1600000000000003E-2</v>
      </c>
      <c r="F187" s="3">
        <v>4.1150000000000002</v>
      </c>
      <c r="G187" s="3">
        <f>F187-(0.138+0.132)</f>
        <v>3.8450000000000002</v>
      </c>
      <c r="H187" s="3">
        <f t="shared" si="8"/>
        <v>0.27</v>
      </c>
    </row>
    <row r="188" spans="1:9" x14ac:dyDescent="0.3">
      <c r="A188" t="s">
        <v>6</v>
      </c>
      <c r="B188">
        <v>2</v>
      </c>
      <c r="C188">
        <v>3</v>
      </c>
      <c r="D188">
        <v>7</v>
      </c>
      <c r="E188">
        <v>3.1600000000000003E-2</v>
      </c>
      <c r="F188" s="3">
        <v>3.6890000000000001</v>
      </c>
      <c r="G188" s="3">
        <f>F188-0.053</f>
        <v>3.6360000000000001</v>
      </c>
      <c r="H188" s="3">
        <f t="shared" si="8"/>
        <v>5.2999999999999936E-2</v>
      </c>
    </row>
    <row r="189" spans="1:9" x14ac:dyDescent="0.3">
      <c r="A189" t="s">
        <v>6</v>
      </c>
      <c r="B189">
        <v>2</v>
      </c>
      <c r="C189">
        <v>3</v>
      </c>
      <c r="D189">
        <v>8</v>
      </c>
      <c r="E189">
        <v>3.1600000000000003E-2</v>
      </c>
      <c r="F189" s="3">
        <v>3.4820000000000002</v>
      </c>
      <c r="G189">
        <v>3.1458881320114123</v>
      </c>
      <c r="H189" s="3">
        <f t="shared" si="8"/>
        <v>0.33611186798858794</v>
      </c>
    </row>
    <row r="190" spans="1:9" x14ac:dyDescent="0.3">
      <c r="A190" t="s">
        <v>6</v>
      </c>
      <c r="B190">
        <v>2</v>
      </c>
      <c r="C190">
        <v>3</v>
      </c>
      <c r="D190">
        <v>9</v>
      </c>
      <c r="E190">
        <v>3.1600000000000003E-2</v>
      </c>
      <c r="F190" s="3">
        <v>3.6850000000000001</v>
      </c>
      <c r="G190" s="3">
        <f>F190-0.111</f>
        <v>3.5739999999999998</v>
      </c>
      <c r="H190" s="3">
        <f t="shared" si="8"/>
        <v>0.11100000000000021</v>
      </c>
    </row>
    <row r="191" spans="1:9" x14ac:dyDescent="0.3">
      <c r="A191" t="s">
        <v>6</v>
      </c>
      <c r="B191">
        <v>2</v>
      </c>
      <c r="C191">
        <v>3</v>
      </c>
      <c r="D191">
        <v>10</v>
      </c>
      <c r="E191">
        <v>3.1600000000000003E-2</v>
      </c>
      <c r="F191" s="3">
        <v>2.9830000000000001</v>
      </c>
      <c r="G191" s="3">
        <f>F191-0.308</f>
        <v>2.6750000000000003</v>
      </c>
      <c r="H191" s="3">
        <f t="shared" si="8"/>
        <v>0.30799999999999983</v>
      </c>
    </row>
    <row r="192" spans="1:9" x14ac:dyDescent="0.3">
      <c r="A192" t="s">
        <v>6</v>
      </c>
      <c r="B192">
        <v>2</v>
      </c>
      <c r="C192">
        <v>3</v>
      </c>
      <c r="D192">
        <v>11</v>
      </c>
      <c r="E192">
        <v>3.1600000000000003E-2</v>
      </c>
      <c r="F192" s="3">
        <v>2.76</v>
      </c>
      <c r="G192" s="3">
        <f>F192-(0.144+0.178)</f>
        <v>2.4379999999999997</v>
      </c>
      <c r="H192" s="3">
        <f t="shared" si="8"/>
        <v>0.32200000000000006</v>
      </c>
    </row>
    <row r="193" spans="1:15" x14ac:dyDescent="0.3">
      <c r="F193" s="4">
        <f>AVERAGE(F182:F192)</f>
        <v>3.6090909090909089</v>
      </c>
      <c r="H193" s="4">
        <f>AVERAGE(H182:H192)</f>
        <v>0.20701489339814436</v>
      </c>
      <c r="I193">
        <f>H193/F193</f>
        <v>5.7359290362206244E-2</v>
      </c>
    </row>
    <row r="194" spans="1:15" x14ac:dyDescent="0.3">
      <c r="A194" t="s">
        <v>6</v>
      </c>
      <c r="B194">
        <v>2</v>
      </c>
      <c r="C194">
        <v>3</v>
      </c>
      <c r="D194">
        <v>1</v>
      </c>
      <c r="E194">
        <v>0.1</v>
      </c>
      <c r="F194" s="3">
        <v>5.8029999999999999</v>
      </c>
      <c r="G194">
        <v>5.38592534456882</v>
      </c>
      <c r="H194" s="3">
        <f>F194-G194</f>
        <v>0.41707465543117994</v>
      </c>
      <c r="K194" s="3"/>
    </row>
    <row r="195" spans="1:15" x14ac:dyDescent="0.3">
      <c r="A195" t="s">
        <v>6</v>
      </c>
      <c r="B195">
        <v>2</v>
      </c>
      <c r="C195">
        <v>3</v>
      </c>
      <c r="D195">
        <v>2</v>
      </c>
      <c r="E195">
        <v>0.1</v>
      </c>
      <c r="F195" s="3">
        <v>3.7519999999999998</v>
      </c>
      <c r="G195">
        <v>3.6166419753541601</v>
      </c>
      <c r="H195" s="3">
        <v>0.13535802464583979</v>
      </c>
      <c r="K195" s="3"/>
      <c r="O195" s="1"/>
    </row>
    <row r="196" spans="1:15" x14ac:dyDescent="0.3">
      <c r="A196" t="s">
        <v>6</v>
      </c>
      <c r="B196">
        <v>2</v>
      </c>
      <c r="C196">
        <v>3</v>
      </c>
      <c r="D196">
        <v>3</v>
      </c>
      <c r="E196">
        <v>0.1</v>
      </c>
      <c r="F196" s="3">
        <v>4.8250000000000002</v>
      </c>
      <c r="G196">
        <v>4.7191167185229697</v>
      </c>
      <c r="H196" s="3">
        <v>0.10588328147703019</v>
      </c>
      <c r="K196" s="3"/>
    </row>
    <row r="197" spans="1:15" x14ac:dyDescent="0.3">
      <c r="A197" t="s">
        <v>6</v>
      </c>
      <c r="B197">
        <v>2</v>
      </c>
      <c r="C197">
        <v>3</v>
      </c>
      <c r="D197">
        <v>4</v>
      </c>
      <c r="E197">
        <v>0.1</v>
      </c>
      <c r="F197" s="3">
        <v>4.5380000000000003</v>
      </c>
      <c r="G197">
        <v>4.1883052885186496</v>
      </c>
      <c r="H197" s="3">
        <v>0.34969471148135034</v>
      </c>
      <c r="K197" s="3"/>
    </row>
    <row r="198" spans="1:15" x14ac:dyDescent="0.3">
      <c r="A198" t="s">
        <v>6</v>
      </c>
      <c r="B198">
        <v>2</v>
      </c>
      <c r="C198">
        <v>3</v>
      </c>
      <c r="D198">
        <v>5</v>
      </c>
      <c r="E198">
        <v>0.1</v>
      </c>
      <c r="F198" s="3">
        <v>4.4260000000000002</v>
      </c>
      <c r="G198">
        <v>0</v>
      </c>
      <c r="H198" s="3">
        <v>4.6260061491275231</v>
      </c>
      <c r="K198" s="3"/>
    </row>
    <row r="199" spans="1:15" x14ac:dyDescent="0.3">
      <c r="A199" t="s">
        <v>6</v>
      </c>
      <c r="B199">
        <v>2</v>
      </c>
      <c r="C199">
        <v>3</v>
      </c>
      <c r="D199">
        <v>6</v>
      </c>
      <c r="E199">
        <v>0.1</v>
      </c>
      <c r="F199" s="3">
        <v>4.7770000000000001</v>
      </c>
      <c r="G199">
        <v>4.6842293153548393</v>
      </c>
      <c r="H199" s="3">
        <v>9.2770684645160473E-2</v>
      </c>
      <c r="K199" s="3"/>
      <c r="N199" s="3"/>
    </row>
    <row r="200" spans="1:15" x14ac:dyDescent="0.3">
      <c r="A200" t="s">
        <v>6</v>
      </c>
      <c r="B200">
        <v>2</v>
      </c>
      <c r="C200">
        <v>3</v>
      </c>
      <c r="D200">
        <v>7</v>
      </c>
      <c r="E200">
        <v>0.1</v>
      </c>
      <c r="F200" s="3">
        <v>4.57</v>
      </c>
      <c r="G200">
        <v>4.4778120002480497</v>
      </c>
      <c r="H200" s="3">
        <v>9.2187999751950245E-2</v>
      </c>
      <c r="K200" s="3"/>
      <c r="N200" s="3"/>
    </row>
    <row r="201" spans="1:15" x14ac:dyDescent="0.3">
      <c r="A201" t="s">
        <v>6</v>
      </c>
      <c r="B201">
        <v>2</v>
      </c>
      <c r="C201">
        <v>3</v>
      </c>
      <c r="D201">
        <v>8</v>
      </c>
      <c r="E201">
        <v>0.1</v>
      </c>
      <c r="F201" s="3">
        <v>4.2720000000000002</v>
      </c>
      <c r="G201">
        <v>4.2720000000000002</v>
      </c>
      <c r="H201" s="3">
        <v>0</v>
      </c>
      <c r="K201" s="3"/>
      <c r="N201" s="3"/>
    </row>
    <row r="202" spans="1:15" x14ac:dyDescent="0.3">
      <c r="A202" t="s">
        <v>6</v>
      </c>
      <c r="B202">
        <v>2</v>
      </c>
      <c r="C202">
        <v>3</v>
      </c>
      <c r="D202">
        <v>9</v>
      </c>
      <c r="E202">
        <v>0.1</v>
      </c>
      <c r="F202" s="3">
        <v>2.7879999999999998</v>
      </c>
      <c r="G202">
        <v>2.43073963898162</v>
      </c>
      <c r="H202" s="3">
        <v>0.35726036101837988</v>
      </c>
      <c r="K202" s="3"/>
      <c r="N202" s="3"/>
    </row>
    <row r="203" spans="1:15" x14ac:dyDescent="0.3">
      <c r="A203" t="s">
        <v>6</v>
      </c>
      <c r="B203">
        <v>2</v>
      </c>
      <c r="C203">
        <v>3</v>
      </c>
      <c r="D203">
        <v>10</v>
      </c>
      <c r="E203">
        <v>0.1</v>
      </c>
      <c r="F203" s="3">
        <v>3.5449999999999999</v>
      </c>
      <c r="G203">
        <v>3.1458838200532302</v>
      </c>
      <c r="H203" s="3">
        <v>0.39911617994676984</v>
      </c>
      <c r="K203" s="3"/>
      <c r="N203" s="3"/>
    </row>
    <row r="204" spans="1:15" x14ac:dyDescent="0.3">
      <c r="A204" t="s">
        <v>6</v>
      </c>
      <c r="B204">
        <v>2</v>
      </c>
      <c r="C204">
        <v>3</v>
      </c>
      <c r="D204">
        <v>11</v>
      </c>
      <c r="E204">
        <v>0.1</v>
      </c>
      <c r="F204" s="3">
        <v>3.5209999999999999</v>
      </c>
      <c r="G204">
        <v>2.6980400915740601</v>
      </c>
      <c r="H204" s="3">
        <v>0.82295990842593991</v>
      </c>
      <c r="K204" s="3"/>
      <c r="N204" s="3"/>
    </row>
    <row r="205" spans="1:15" x14ac:dyDescent="0.3">
      <c r="F205" s="4">
        <f>AVERAGE(F194:F204)</f>
        <v>4.2560909090909087</v>
      </c>
      <c r="H205" s="4">
        <f>AVERAGE(H194:H204)</f>
        <v>0.67257381417737494</v>
      </c>
      <c r="I205">
        <f>H205/F205</f>
        <v>0.15802618612792629</v>
      </c>
      <c r="K205" s="3"/>
      <c r="N205" s="3"/>
    </row>
    <row r="206" spans="1:15" x14ac:dyDescent="0.3">
      <c r="A206" t="s">
        <v>6</v>
      </c>
      <c r="B206">
        <v>2</v>
      </c>
      <c r="C206">
        <v>3</v>
      </c>
      <c r="D206">
        <v>1</v>
      </c>
      <c r="E206">
        <v>1</v>
      </c>
      <c r="F206" s="3">
        <v>4.5759999999999996</v>
      </c>
      <c r="G206">
        <v>3.9128267679529203</v>
      </c>
      <c r="H206" s="3">
        <v>0.66317323204707945</v>
      </c>
      <c r="K206" s="3"/>
      <c r="N206" s="3"/>
    </row>
    <row r="207" spans="1:15" x14ac:dyDescent="0.3">
      <c r="A207" t="s">
        <v>6</v>
      </c>
      <c r="B207">
        <v>2</v>
      </c>
      <c r="C207">
        <v>3</v>
      </c>
      <c r="D207">
        <v>2</v>
      </c>
      <c r="E207">
        <v>1</v>
      </c>
      <c r="F207" s="3">
        <v>4.79</v>
      </c>
      <c r="G207">
        <v>4.36482733116401</v>
      </c>
      <c r="H207" s="3">
        <v>0.4251726688359897</v>
      </c>
      <c r="K207" s="3"/>
      <c r="N207" s="3"/>
    </row>
    <row r="208" spans="1:15" x14ac:dyDescent="0.3">
      <c r="A208" t="s">
        <v>6</v>
      </c>
      <c r="B208">
        <v>2</v>
      </c>
      <c r="C208">
        <v>3</v>
      </c>
      <c r="D208">
        <v>3</v>
      </c>
      <c r="E208">
        <v>1</v>
      </c>
      <c r="F208" s="3">
        <v>3.585</v>
      </c>
      <c r="G208">
        <v>3.585</v>
      </c>
      <c r="H208" s="3">
        <v>0</v>
      </c>
      <c r="K208" s="3"/>
      <c r="N208" s="3"/>
    </row>
    <row r="209" spans="1:14" x14ac:dyDescent="0.3">
      <c r="A209" t="s">
        <v>6</v>
      </c>
      <c r="B209">
        <v>2</v>
      </c>
      <c r="C209">
        <v>3</v>
      </c>
      <c r="D209">
        <v>4</v>
      </c>
      <c r="E209">
        <v>1</v>
      </c>
      <c r="F209" s="3">
        <v>3.714</v>
      </c>
      <c r="G209">
        <v>2.9321027008606624</v>
      </c>
      <c r="H209" s="3">
        <v>0.7818972991393377</v>
      </c>
      <c r="K209" s="3"/>
      <c r="N209" s="3"/>
    </row>
    <row r="210" spans="1:14" x14ac:dyDescent="0.3">
      <c r="A210" t="s">
        <v>6</v>
      </c>
      <c r="B210">
        <v>2</v>
      </c>
      <c r="C210">
        <v>3</v>
      </c>
      <c r="D210">
        <v>5</v>
      </c>
      <c r="E210">
        <v>1</v>
      </c>
      <c r="F210" s="3">
        <v>4.5960000000000001</v>
      </c>
      <c r="G210">
        <v>4.3050641078478398</v>
      </c>
      <c r="H210" s="3">
        <v>0.29093589215215998</v>
      </c>
      <c r="K210" s="3"/>
      <c r="N210" s="3"/>
    </row>
    <row r="211" spans="1:14" x14ac:dyDescent="0.3">
      <c r="A211" t="s">
        <v>6</v>
      </c>
      <c r="B211">
        <v>2</v>
      </c>
      <c r="C211">
        <v>3</v>
      </c>
      <c r="D211">
        <v>6</v>
      </c>
      <c r="E211">
        <v>1</v>
      </c>
      <c r="F211" s="3">
        <v>3.9409999999999998</v>
      </c>
      <c r="G211">
        <v>3.3942737819553499</v>
      </c>
      <c r="H211" s="3">
        <v>0.54672621804465005</v>
      </c>
      <c r="K211" s="3"/>
      <c r="N211" s="3"/>
    </row>
    <row r="212" spans="1:14" x14ac:dyDescent="0.3">
      <c r="A212" t="s">
        <v>6</v>
      </c>
      <c r="B212">
        <v>2</v>
      </c>
      <c r="C212">
        <v>3</v>
      </c>
      <c r="D212">
        <v>7</v>
      </c>
      <c r="E212">
        <v>1</v>
      </c>
      <c r="F212" s="3">
        <v>3.9409999999999998</v>
      </c>
      <c r="G212">
        <v>3.40408835639297</v>
      </c>
      <c r="H212" s="3">
        <v>0.53691164360702992</v>
      </c>
      <c r="K212" s="3"/>
      <c r="N212" s="3"/>
    </row>
    <row r="213" spans="1:14" x14ac:dyDescent="0.3">
      <c r="A213" t="s">
        <v>6</v>
      </c>
      <c r="B213">
        <v>2</v>
      </c>
      <c r="C213">
        <v>3</v>
      </c>
      <c r="D213">
        <v>8</v>
      </c>
      <c r="E213">
        <v>1</v>
      </c>
      <c r="F213" s="3">
        <v>4.8810000000000002</v>
      </c>
      <c r="G213">
        <v>4.6658854802397798</v>
      </c>
      <c r="H213" s="3">
        <v>0.21511451976022011</v>
      </c>
      <c r="K213" s="3"/>
      <c r="N213" s="3"/>
    </row>
    <row r="214" spans="1:14" x14ac:dyDescent="0.3">
      <c r="A214" t="s">
        <v>6</v>
      </c>
      <c r="B214">
        <v>2</v>
      </c>
      <c r="C214">
        <v>3</v>
      </c>
      <c r="D214">
        <v>9</v>
      </c>
      <c r="E214">
        <v>1</v>
      </c>
      <c r="F214" s="3">
        <v>4.2960000000000003</v>
      </c>
      <c r="G214">
        <v>3.9336433742568597</v>
      </c>
      <c r="H214" s="3">
        <v>0.36235662574314065</v>
      </c>
      <c r="K214" s="3"/>
      <c r="N214" s="3"/>
    </row>
    <row r="215" spans="1:14" x14ac:dyDescent="0.3">
      <c r="A215" t="s">
        <v>6</v>
      </c>
      <c r="B215">
        <v>2</v>
      </c>
      <c r="C215">
        <v>3</v>
      </c>
      <c r="D215">
        <v>10</v>
      </c>
      <c r="E215">
        <v>1</v>
      </c>
      <c r="F215" s="3">
        <v>4.266</v>
      </c>
      <c r="G215">
        <v>4.266</v>
      </c>
      <c r="H215" s="3">
        <v>0</v>
      </c>
      <c r="K215" s="3"/>
      <c r="N215" s="3"/>
    </row>
    <row r="216" spans="1:14" x14ac:dyDescent="0.3">
      <c r="A216" t="s">
        <v>6</v>
      </c>
      <c r="B216">
        <v>2</v>
      </c>
      <c r="C216">
        <v>3</v>
      </c>
      <c r="D216">
        <v>11</v>
      </c>
      <c r="E216">
        <v>1</v>
      </c>
      <c r="F216" s="3">
        <v>3.9870000000000001</v>
      </c>
      <c r="G216">
        <v>3.9870000000000001</v>
      </c>
      <c r="H216" s="3">
        <v>0</v>
      </c>
      <c r="K216" s="3"/>
      <c r="N216" s="3"/>
    </row>
    <row r="217" spans="1:14" x14ac:dyDescent="0.3">
      <c r="F217" s="4">
        <f>AVERAGE(F206:F216)</f>
        <v>4.2339090909090906</v>
      </c>
      <c r="H217" s="4">
        <f>AVERAGE(H206:H216)</f>
        <v>0.34748073630269155</v>
      </c>
      <c r="I217">
        <f>H217/F217</f>
        <v>8.2070901580950498E-2</v>
      </c>
      <c r="N217" s="3"/>
    </row>
    <row r="218" spans="1:14" x14ac:dyDescent="0.3">
      <c r="A218" t="s">
        <v>6</v>
      </c>
      <c r="B218">
        <v>2</v>
      </c>
      <c r="C218">
        <v>4</v>
      </c>
      <c r="D218">
        <v>1</v>
      </c>
      <c r="E218">
        <v>0</v>
      </c>
      <c r="F218">
        <v>6.0573854659583803</v>
      </c>
      <c r="G218">
        <v>0</v>
      </c>
      <c r="H218">
        <f>F218-G218</f>
        <v>6.0573854659583803</v>
      </c>
      <c r="N218" s="3"/>
    </row>
    <row r="219" spans="1:14" x14ac:dyDescent="0.3">
      <c r="A219" t="s">
        <v>6</v>
      </c>
      <c r="B219">
        <v>2</v>
      </c>
      <c r="C219">
        <v>4</v>
      </c>
      <c r="D219">
        <v>2</v>
      </c>
      <c r="E219">
        <v>0</v>
      </c>
      <c r="F219">
        <v>5.9041744904924798</v>
      </c>
      <c r="G219">
        <v>1.1007628628213399</v>
      </c>
      <c r="H219">
        <f t="shared" ref="H219:H228" si="9">F219-G219</f>
        <v>4.8034116276711396</v>
      </c>
      <c r="N219" s="3"/>
    </row>
    <row r="220" spans="1:14" x14ac:dyDescent="0.3">
      <c r="A220" t="s">
        <v>6</v>
      </c>
      <c r="B220">
        <v>2</v>
      </c>
      <c r="C220">
        <v>4</v>
      </c>
      <c r="D220">
        <v>3</v>
      </c>
      <c r="E220">
        <v>0</v>
      </c>
      <c r="F220">
        <v>5.5987059021459302</v>
      </c>
      <c r="G220">
        <v>0</v>
      </c>
      <c r="H220">
        <f t="shared" si="9"/>
        <v>5.5987059021459302</v>
      </c>
      <c r="N220" s="3"/>
    </row>
    <row r="221" spans="1:14" x14ac:dyDescent="0.3">
      <c r="A221" t="s">
        <v>6</v>
      </c>
      <c r="B221">
        <v>2</v>
      </c>
      <c r="C221">
        <v>4</v>
      </c>
      <c r="D221">
        <v>4</v>
      </c>
      <c r="E221">
        <v>0</v>
      </c>
      <c r="F221">
        <v>4.6420906680693097</v>
      </c>
      <c r="G221">
        <v>2.5648661154171619</v>
      </c>
      <c r="H221">
        <f t="shared" si="9"/>
        <v>2.0772245526521478</v>
      </c>
    </row>
    <row r="222" spans="1:14" x14ac:dyDescent="0.3">
      <c r="A222" t="s">
        <v>6</v>
      </c>
      <c r="B222">
        <v>2</v>
      </c>
      <c r="C222">
        <v>4</v>
      </c>
      <c r="D222">
        <v>5</v>
      </c>
      <c r="E222">
        <v>0</v>
      </c>
      <c r="F222">
        <v>6.1930433538251499</v>
      </c>
      <c r="G222">
        <v>2.4406587663294999</v>
      </c>
      <c r="H222">
        <f t="shared" si="9"/>
        <v>3.7523845874956501</v>
      </c>
    </row>
    <row r="223" spans="1:14" x14ac:dyDescent="0.3">
      <c r="A223" t="s">
        <v>6</v>
      </c>
      <c r="B223">
        <v>2</v>
      </c>
      <c r="C223">
        <v>4</v>
      </c>
      <c r="D223">
        <v>6</v>
      </c>
      <c r="E223">
        <v>0</v>
      </c>
      <c r="F223">
        <v>5.17165554410317</v>
      </c>
      <c r="G223">
        <v>0</v>
      </c>
      <c r="H223">
        <f t="shared" si="9"/>
        <v>5.17165554410317</v>
      </c>
    </row>
    <row r="224" spans="1:14" x14ac:dyDescent="0.3">
      <c r="A224" t="s">
        <v>6</v>
      </c>
      <c r="B224">
        <v>2</v>
      </c>
      <c r="C224">
        <v>4</v>
      </c>
      <c r="D224">
        <v>7</v>
      </c>
      <c r="E224">
        <v>0</v>
      </c>
      <c r="F224">
        <v>4.77881407882548</v>
      </c>
      <c r="G224">
        <v>4.3954012209027997</v>
      </c>
      <c r="H224">
        <f t="shared" si="9"/>
        <v>0.38341285792268032</v>
      </c>
    </row>
    <row r="225" spans="1:9" x14ac:dyDescent="0.3">
      <c r="A225" t="s">
        <v>6</v>
      </c>
      <c r="B225">
        <v>2</v>
      </c>
      <c r="C225">
        <v>4</v>
      </c>
      <c r="D225">
        <v>8</v>
      </c>
      <c r="E225">
        <v>0</v>
      </c>
      <c r="F225">
        <v>5.8523003498241204</v>
      </c>
      <c r="G225">
        <v>0</v>
      </c>
      <c r="H225">
        <f t="shared" si="9"/>
        <v>5.8523003498241204</v>
      </c>
    </row>
    <row r="226" spans="1:9" x14ac:dyDescent="0.3">
      <c r="A226" t="s">
        <v>6</v>
      </c>
      <c r="B226">
        <v>2</v>
      </c>
      <c r="C226">
        <v>4</v>
      </c>
      <c r="D226">
        <v>9</v>
      </c>
      <c r="E226">
        <v>0</v>
      </c>
      <c r="F226">
        <v>4.5734485619308503</v>
      </c>
      <c r="G226">
        <v>0</v>
      </c>
      <c r="H226">
        <f t="shared" si="9"/>
        <v>4.5734485619308503</v>
      </c>
    </row>
    <row r="227" spans="1:9" x14ac:dyDescent="0.3">
      <c r="A227" t="s">
        <v>6</v>
      </c>
      <c r="B227">
        <v>2</v>
      </c>
      <c r="C227">
        <v>4</v>
      </c>
      <c r="D227">
        <v>10</v>
      </c>
      <c r="E227">
        <v>0</v>
      </c>
      <c r="F227">
        <v>6.2528247959359202</v>
      </c>
      <c r="G227">
        <v>0</v>
      </c>
      <c r="H227">
        <f t="shared" si="9"/>
        <v>6.2528247959359202</v>
      </c>
    </row>
    <row r="228" spans="1:9" x14ac:dyDescent="0.3">
      <c r="A228" t="s">
        <v>6</v>
      </c>
      <c r="B228">
        <v>2</v>
      </c>
      <c r="C228">
        <v>4</v>
      </c>
      <c r="D228">
        <v>11</v>
      </c>
      <c r="E228">
        <v>0</v>
      </c>
      <c r="F228">
        <v>5.6674601685885397</v>
      </c>
      <c r="G228">
        <v>2.7955518049065766</v>
      </c>
      <c r="H228">
        <f t="shared" si="9"/>
        <v>2.8719083636819631</v>
      </c>
    </row>
    <row r="229" spans="1:9" x14ac:dyDescent="0.3">
      <c r="F229" s="1">
        <f>AVERAGE(F218:F228)</f>
        <v>5.5174457617908494</v>
      </c>
      <c r="H229" s="1">
        <f>AVERAGE(H218:H228)</f>
        <v>4.308605691756541</v>
      </c>
      <c r="I229">
        <f>H229/F229</f>
        <v>0.78090585350096053</v>
      </c>
    </row>
    <row r="230" spans="1:9" x14ac:dyDescent="0.3">
      <c r="A230" t="s">
        <v>6</v>
      </c>
      <c r="B230">
        <v>2</v>
      </c>
      <c r="C230">
        <v>4</v>
      </c>
      <c r="D230">
        <v>1</v>
      </c>
      <c r="E230">
        <v>1E-3</v>
      </c>
      <c r="F230">
        <v>4.6663834607759798</v>
      </c>
      <c r="G230">
        <v>0</v>
      </c>
      <c r="H230">
        <f>F230-G230</f>
        <v>4.6663834607759798</v>
      </c>
    </row>
    <row r="231" spans="1:9" x14ac:dyDescent="0.3">
      <c r="A231" t="s">
        <v>6</v>
      </c>
      <c r="B231">
        <v>2</v>
      </c>
      <c r="C231">
        <v>4</v>
      </c>
      <c r="D231">
        <v>2</v>
      </c>
      <c r="E231">
        <v>1E-3</v>
      </c>
      <c r="F231">
        <v>5.2241857830642804</v>
      </c>
      <c r="G231">
        <v>0</v>
      </c>
      <c r="H231">
        <f t="shared" ref="H231:H240" si="10">F231-G231</f>
        <v>5.2241857830642804</v>
      </c>
    </row>
    <row r="232" spans="1:9" x14ac:dyDescent="0.3">
      <c r="A232" t="s">
        <v>6</v>
      </c>
      <c r="B232">
        <v>2</v>
      </c>
      <c r="C232">
        <v>4</v>
      </c>
      <c r="D232">
        <v>3</v>
      </c>
      <c r="E232">
        <v>1E-3</v>
      </c>
      <c r="F232">
        <v>6.1865760407816399</v>
      </c>
      <c r="G232">
        <v>2.9203151870816026</v>
      </c>
      <c r="H232">
        <f t="shared" si="10"/>
        <v>3.2662608537000373</v>
      </c>
    </row>
    <row r="233" spans="1:9" x14ac:dyDescent="0.3">
      <c r="A233" t="s">
        <v>6</v>
      </c>
      <c r="B233">
        <v>2</v>
      </c>
      <c r="C233">
        <v>4</v>
      </c>
      <c r="D233">
        <v>4</v>
      </c>
      <c r="E233">
        <v>1E-3</v>
      </c>
      <c r="F233">
        <v>6.8373831775700902</v>
      </c>
      <c r="G233">
        <v>2.4654916782449008</v>
      </c>
      <c r="H233">
        <f t="shared" si="10"/>
        <v>4.3718914993251889</v>
      </c>
    </row>
    <row r="234" spans="1:9" x14ac:dyDescent="0.3">
      <c r="A234" t="s">
        <v>6</v>
      </c>
      <c r="B234">
        <v>2</v>
      </c>
      <c r="C234">
        <v>4</v>
      </c>
      <c r="D234">
        <v>5</v>
      </c>
      <c r="E234">
        <v>1E-3</v>
      </c>
      <c r="F234">
        <v>4.3508354573775101</v>
      </c>
      <c r="G234">
        <v>2.5907076163734</v>
      </c>
      <c r="H234">
        <f t="shared" si="10"/>
        <v>1.7601278410041101</v>
      </c>
    </row>
    <row r="235" spans="1:9" x14ac:dyDescent="0.3">
      <c r="A235" t="s">
        <v>6</v>
      </c>
      <c r="B235">
        <v>2</v>
      </c>
      <c r="C235">
        <v>4</v>
      </c>
      <c r="D235">
        <v>6</v>
      </c>
      <c r="E235">
        <v>1E-3</v>
      </c>
      <c r="F235">
        <v>5.5174171622769697</v>
      </c>
      <c r="G235">
        <v>0</v>
      </c>
      <c r="H235">
        <f t="shared" si="10"/>
        <v>5.5174171622769697</v>
      </c>
    </row>
    <row r="236" spans="1:9" x14ac:dyDescent="0.3">
      <c r="A236" t="s">
        <v>6</v>
      </c>
      <c r="B236">
        <v>2</v>
      </c>
      <c r="C236">
        <v>4</v>
      </c>
      <c r="D236">
        <v>7</v>
      </c>
      <c r="E236">
        <v>1E-3</v>
      </c>
      <c r="F236">
        <v>6.3037666383460698</v>
      </c>
      <c r="G236">
        <v>0</v>
      </c>
      <c r="H236">
        <f t="shared" si="10"/>
        <v>6.3037666383460698</v>
      </c>
    </row>
    <row r="237" spans="1:9" x14ac:dyDescent="0.3">
      <c r="A237" t="s">
        <v>6</v>
      </c>
      <c r="B237">
        <v>2</v>
      </c>
      <c r="C237">
        <v>4</v>
      </c>
      <c r="D237">
        <v>8</v>
      </c>
      <c r="E237">
        <v>1E-3</v>
      </c>
      <c r="F237">
        <v>6.3258000566411701</v>
      </c>
      <c r="H237">
        <f t="shared" si="10"/>
        <v>6.3258000566411701</v>
      </c>
    </row>
    <row r="238" spans="1:9" x14ac:dyDescent="0.3">
      <c r="A238" t="s">
        <v>6</v>
      </c>
      <c r="B238">
        <v>2</v>
      </c>
      <c r="C238">
        <v>4</v>
      </c>
      <c r="D238">
        <v>9</v>
      </c>
      <c r="E238">
        <v>1E-3</v>
      </c>
      <c r="F238">
        <v>6.9869725290286002</v>
      </c>
      <c r="G238">
        <v>6.2560882983530499</v>
      </c>
      <c r="H238">
        <f t="shared" si="10"/>
        <v>0.73088423067555031</v>
      </c>
    </row>
    <row r="239" spans="1:9" x14ac:dyDescent="0.3">
      <c r="A239" t="s">
        <v>6</v>
      </c>
      <c r="B239">
        <v>2</v>
      </c>
      <c r="C239">
        <v>4</v>
      </c>
      <c r="D239">
        <v>10</v>
      </c>
      <c r="E239">
        <v>1E-3</v>
      </c>
      <c r="F239">
        <v>6.7544038516001104</v>
      </c>
      <c r="G239">
        <v>0.42563275458352301</v>
      </c>
      <c r="H239">
        <f t="shared" si="10"/>
        <v>6.3287710970165874</v>
      </c>
    </row>
    <row r="240" spans="1:9" x14ac:dyDescent="0.3">
      <c r="A240" t="s">
        <v>6</v>
      </c>
      <c r="B240">
        <v>2</v>
      </c>
      <c r="C240">
        <v>4</v>
      </c>
      <c r="D240">
        <v>11</v>
      </c>
      <c r="E240">
        <v>1E-3</v>
      </c>
      <c r="F240">
        <v>7.3022373265363898</v>
      </c>
      <c r="H240">
        <f t="shared" si="10"/>
        <v>7.3022373265363898</v>
      </c>
    </row>
    <row r="241" spans="1:9" x14ac:dyDescent="0.3">
      <c r="F241" s="1">
        <f>AVERAGE(F230:F240)</f>
        <v>6.0414510439998912</v>
      </c>
      <c r="H241" s="1">
        <f>AVERAGE(H230:H240)</f>
        <v>4.7088841772147569</v>
      </c>
      <c r="I241">
        <f>H241/F241</f>
        <v>0.77942933625050526</v>
      </c>
    </row>
    <row r="242" spans="1:9" x14ac:dyDescent="0.3">
      <c r="A242" t="s">
        <v>6</v>
      </c>
      <c r="B242">
        <v>2</v>
      </c>
      <c r="C242">
        <v>4</v>
      </c>
      <c r="D242">
        <v>1</v>
      </c>
      <c r="E242">
        <v>0.01</v>
      </c>
      <c r="F242">
        <v>6.1710824897962304</v>
      </c>
      <c r="G242">
        <v>5.7629866999336903</v>
      </c>
      <c r="H242">
        <f>F242-G242</f>
        <v>0.40809578986254014</v>
      </c>
    </row>
    <row r="243" spans="1:9" x14ac:dyDescent="0.3">
      <c r="A243" t="s">
        <v>6</v>
      </c>
      <c r="B243">
        <v>2</v>
      </c>
      <c r="C243">
        <v>4</v>
      </c>
      <c r="D243">
        <v>2</v>
      </c>
      <c r="E243">
        <v>0.01</v>
      </c>
      <c r="F243">
        <v>6.2084782255128896</v>
      </c>
      <c r="H243">
        <f t="shared" ref="H243:H252" si="11">F243-G243</f>
        <v>6.2084782255128896</v>
      </c>
    </row>
    <row r="244" spans="1:9" x14ac:dyDescent="0.3">
      <c r="A244" t="s">
        <v>6</v>
      </c>
      <c r="B244">
        <v>2</v>
      </c>
      <c r="C244">
        <v>4</v>
      </c>
      <c r="D244">
        <v>3</v>
      </c>
      <c r="E244">
        <v>0.01</v>
      </c>
      <c r="F244">
        <v>5.1954243759632499</v>
      </c>
      <c r="H244">
        <f t="shared" si="11"/>
        <v>5.1954243759632499</v>
      </c>
    </row>
    <row r="245" spans="1:9" x14ac:dyDescent="0.3">
      <c r="A245" t="s">
        <v>6</v>
      </c>
      <c r="B245">
        <v>2</v>
      </c>
      <c r="C245">
        <v>4</v>
      </c>
      <c r="D245">
        <v>4</v>
      </c>
      <c r="E245">
        <v>0.01</v>
      </c>
      <c r="F245">
        <v>5.4901544311836297</v>
      </c>
      <c r="G245">
        <v>2.6899024011065689</v>
      </c>
      <c r="H245">
        <f t="shared" si="11"/>
        <v>2.8002520300770608</v>
      </c>
    </row>
    <row r="246" spans="1:9" x14ac:dyDescent="0.3">
      <c r="A246" t="s">
        <v>6</v>
      </c>
      <c r="B246">
        <v>2</v>
      </c>
      <c r="C246">
        <v>4</v>
      </c>
      <c r="D246">
        <v>5</v>
      </c>
      <c r="E246">
        <v>0.01</v>
      </c>
      <c r="F246">
        <v>7.1231015574779804</v>
      </c>
      <c r="H246">
        <f t="shared" si="11"/>
        <v>7.1231015574779804</v>
      </c>
    </row>
    <row r="247" spans="1:9" x14ac:dyDescent="0.3">
      <c r="A247" t="s">
        <v>6</v>
      </c>
      <c r="B247">
        <v>2</v>
      </c>
      <c r="C247">
        <v>4</v>
      </c>
      <c r="D247">
        <v>6</v>
      </c>
      <c r="E247">
        <v>0.01</v>
      </c>
      <c r="F247">
        <v>6.57625910981342</v>
      </c>
      <c r="G247">
        <v>6.0091896994420697</v>
      </c>
      <c r="H247">
        <f t="shared" si="11"/>
        <v>0.56706941037135028</v>
      </c>
    </row>
    <row r="248" spans="1:9" x14ac:dyDescent="0.3">
      <c r="A248" t="s">
        <v>6</v>
      </c>
      <c r="B248">
        <v>2</v>
      </c>
      <c r="C248">
        <v>4</v>
      </c>
      <c r="D248">
        <v>7</v>
      </c>
      <c r="E248">
        <v>0.01</v>
      </c>
      <c r="F248">
        <v>6.6601468412859397</v>
      </c>
      <c r="G248">
        <v>3.5552375930129698</v>
      </c>
      <c r="H248">
        <f t="shared" si="11"/>
        <v>3.1049092482729699</v>
      </c>
    </row>
    <row r="249" spans="1:9" x14ac:dyDescent="0.3">
      <c r="A249" t="s">
        <v>6</v>
      </c>
      <c r="B249">
        <v>2</v>
      </c>
      <c r="C249">
        <v>4</v>
      </c>
      <c r="D249">
        <v>8</v>
      </c>
      <c r="E249">
        <v>0.01</v>
      </c>
      <c r="F249">
        <v>3.5802205717206599</v>
      </c>
      <c r="G249">
        <v>1.3081346695695899</v>
      </c>
      <c r="H249">
        <f t="shared" si="11"/>
        <v>2.27208590215107</v>
      </c>
    </row>
    <row r="250" spans="1:9" x14ac:dyDescent="0.3">
      <c r="A250" t="s">
        <v>6</v>
      </c>
      <c r="B250">
        <v>2</v>
      </c>
      <c r="C250">
        <v>4</v>
      </c>
      <c r="D250">
        <v>9</v>
      </c>
      <c r="E250">
        <v>0.01</v>
      </c>
      <c r="F250">
        <v>5.0707719235743696</v>
      </c>
      <c r="H250">
        <f t="shared" si="11"/>
        <v>5.0707719235743696</v>
      </c>
    </row>
    <row r="251" spans="1:9" x14ac:dyDescent="0.3">
      <c r="A251" t="s">
        <v>6</v>
      </c>
      <c r="B251">
        <v>2</v>
      </c>
      <c r="C251">
        <v>4</v>
      </c>
      <c r="D251">
        <v>10</v>
      </c>
      <c r="E251">
        <v>0.01</v>
      </c>
      <c r="F251">
        <v>4.7885071135928801</v>
      </c>
      <c r="G251">
        <v>2.0981797967076501</v>
      </c>
      <c r="H251">
        <f t="shared" si="11"/>
        <v>2.69032731688523</v>
      </c>
    </row>
    <row r="252" spans="1:9" x14ac:dyDescent="0.3">
      <c r="A252" t="s">
        <v>6</v>
      </c>
      <c r="B252">
        <v>2</v>
      </c>
      <c r="C252">
        <v>4</v>
      </c>
      <c r="D252">
        <v>11</v>
      </c>
      <c r="E252">
        <v>0.01</v>
      </c>
      <c r="F252">
        <v>5.6086304107064002</v>
      </c>
      <c r="G252">
        <v>4.372485182800018</v>
      </c>
      <c r="H252">
        <f t="shared" si="11"/>
        <v>1.2361452279063823</v>
      </c>
    </row>
    <row r="253" spans="1:9" x14ac:dyDescent="0.3">
      <c r="F253" s="1">
        <f>AVERAGE(F242:F252)</f>
        <v>5.6793433682388779</v>
      </c>
      <c r="H253" s="1">
        <f>AVERAGE(H242:H252)</f>
        <v>3.334241909823191</v>
      </c>
      <c r="I253">
        <f>H253/F253</f>
        <v>0.58708228991217248</v>
      </c>
    </row>
    <row r="254" spans="1:9" x14ac:dyDescent="0.3">
      <c r="A254" t="s">
        <v>6</v>
      </c>
      <c r="B254">
        <v>2</v>
      </c>
      <c r="C254">
        <v>4</v>
      </c>
      <c r="D254">
        <v>1</v>
      </c>
      <c r="E254">
        <v>3.1600000000000003E-2</v>
      </c>
      <c r="F254">
        <v>4.8652490175859002</v>
      </c>
      <c r="G254">
        <v>3.22692525530704</v>
      </c>
      <c r="H254">
        <f>F254-G254</f>
        <v>1.6383237622788602</v>
      </c>
    </row>
    <row r="255" spans="1:9" x14ac:dyDescent="0.3">
      <c r="A255" t="s">
        <v>6</v>
      </c>
      <c r="B255">
        <v>2</v>
      </c>
      <c r="C255">
        <v>4</v>
      </c>
      <c r="D255">
        <v>2</v>
      </c>
      <c r="E255">
        <v>3.1600000000000003E-2</v>
      </c>
      <c r="F255">
        <v>4.4668208801315403</v>
      </c>
      <c r="G255">
        <v>1.74071433638775</v>
      </c>
      <c r="H255">
        <f t="shared" ref="H255:H264" si="12">F255-G255</f>
        <v>2.7261065437437901</v>
      </c>
    </row>
    <row r="256" spans="1:9" x14ac:dyDescent="0.3">
      <c r="A256" t="s">
        <v>6</v>
      </c>
      <c r="B256">
        <v>2</v>
      </c>
      <c r="C256">
        <v>4</v>
      </c>
      <c r="D256">
        <v>3</v>
      </c>
      <c r="E256">
        <v>3.1600000000000003E-2</v>
      </c>
      <c r="F256">
        <v>5.4180764192748203</v>
      </c>
      <c r="G256">
        <v>4.99335662538678</v>
      </c>
      <c r="H256">
        <f t="shared" si="12"/>
        <v>0.42471979388804026</v>
      </c>
    </row>
    <row r="257" spans="1:9" x14ac:dyDescent="0.3">
      <c r="A257" t="s">
        <v>6</v>
      </c>
      <c r="B257">
        <v>2</v>
      </c>
      <c r="C257">
        <v>4</v>
      </c>
      <c r="D257">
        <v>4</v>
      </c>
      <c r="E257">
        <v>3.1600000000000003E-2</v>
      </c>
      <c r="F257">
        <v>4.4192190853097699</v>
      </c>
      <c r="G257">
        <f>3.00017910163087-0.079832</f>
        <v>2.92034710163087</v>
      </c>
      <c r="H257">
        <f t="shared" si="12"/>
        <v>1.4988719836789</v>
      </c>
    </row>
    <row r="258" spans="1:9" x14ac:dyDescent="0.3">
      <c r="A258" t="s">
        <v>6</v>
      </c>
      <c r="B258">
        <v>2</v>
      </c>
      <c r="C258">
        <v>4</v>
      </c>
      <c r="D258">
        <v>5</v>
      </c>
      <c r="E258">
        <v>3.1600000000000003E-2</v>
      </c>
      <c r="F258">
        <v>5.0879852846910598</v>
      </c>
      <c r="G258">
        <v>4.5435872671400697</v>
      </c>
      <c r="H258">
        <f t="shared" si="12"/>
        <v>0.54439801755099015</v>
      </c>
    </row>
    <row r="259" spans="1:9" x14ac:dyDescent="0.3">
      <c r="A259" t="s">
        <v>6</v>
      </c>
      <c r="B259">
        <v>2</v>
      </c>
      <c r="C259">
        <v>4</v>
      </c>
      <c r="D259">
        <v>6</v>
      </c>
      <c r="E259">
        <v>3.1600000000000003E-2</v>
      </c>
      <c r="F259">
        <v>5.0289010897132096</v>
      </c>
      <c r="G259">
        <f>4.16932314702499-0.192277</f>
        <v>3.97704614702499</v>
      </c>
      <c r="H259">
        <f t="shared" si="12"/>
        <v>1.0518549426882196</v>
      </c>
    </row>
    <row r="260" spans="1:9" x14ac:dyDescent="0.3">
      <c r="A260" t="s">
        <v>6</v>
      </c>
      <c r="B260">
        <v>2</v>
      </c>
      <c r="C260">
        <v>4</v>
      </c>
      <c r="D260">
        <v>7</v>
      </c>
      <c r="E260">
        <v>3.1600000000000003E-2</v>
      </c>
      <c r="F260">
        <v>5.0066609068866503</v>
      </c>
      <c r="G260">
        <f>4.10709696027316-(0.403037+0.180507)</f>
        <v>3.5235529602731601</v>
      </c>
      <c r="H260">
        <f t="shared" si="12"/>
        <v>1.4831079466134902</v>
      </c>
    </row>
    <row r="261" spans="1:9" x14ac:dyDescent="0.3">
      <c r="A261" t="s">
        <v>6</v>
      </c>
      <c r="B261">
        <v>2</v>
      </c>
      <c r="C261">
        <v>4</v>
      </c>
      <c r="D261">
        <v>8</v>
      </c>
      <c r="E261">
        <v>3.1600000000000003E-2</v>
      </c>
      <c r="F261">
        <v>4.80493854686324</v>
      </c>
      <c r="G261">
        <v>4.6144525155320704</v>
      </c>
      <c r="H261">
        <f t="shared" si="12"/>
        <v>0.19048603133116959</v>
      </c>
    </row>
    <row r="262" spans="1:9" x14ac:dyDescent="0.3">
      <c r="A262" t="s">
        <v>6</v>
      </c>
      <c r="B262">
        <v>2</v>
      </c>
      <c r="C262">
        <v>4</v>
      </c>
      <c r="D262">
        <v>9</v>
      </c>
      <c r="E262">
        <v>3.1600000000000003E-2</v>
      </c>
      <c r="F262">
        <v>4.6872160753602099</v>
      </c>
      <c r="G262">
        <v>3.877652652157876</v>
      </c>
      <c r="H262">
        <f t="shared" si="12"/>
        <v>0.80956342320233388</v>
      </c>
    </row>
    <row r="263" spans="1:9" x14ac:dyDescent="0.3">
      <c r="A263" t="s">
        <v>6</v>
      </c>
      <c r="B263">
        <v>2</v>
      </c>
      <c r="C263">
        <v>4</v>
      </c>
      <c r="D263">
        <v>10</v>
      </c>
      <c r="E263">
        <v>3.1600000000000003E-2</v>
      </c>
      <c r="F263">
        <v>5.4632814024135303</v>
      </c>
      <c r="G263">
        <v>3.9171806146907491</v>
      </c>
      <c r="H263">
        <f t="shared" si="12"/>
        <v>1.5461007877227813</v>
      </c>
    </row>
    <row r="264" spans="1:9" x14ac:dyDescent="0.3">
      <c r="A264" t="s">
        <v>6</v>
      </c>
      <c r="B264">
        <v>2</v>
      </c>
      <c r="C264">
        <v>4</v>
      </c>
      <c r="D264">
        <v>11</v>
      </c>
      <c r="E264">
        <v>3.1600000000000003E-2</v>
      </c>
      <c r="F264">
        <v>4.60862294807837</v>
      </c>
      <c r="G264">
        <v>4.5015671392701204</v>
      </c>
      <c r="H264">
        <f t="shared" si="12"/>
        <v>0.10705580880824961</v>
      </c>
    </row>
    <row r="265" spans="1:9" x14ac:dyDescent="0.3">
      <c r="F265" s="1">
        <f>AVERAGE(F254:F264)</f>
        <v>4.8960883323916642</v>
      </c>
      <c r="H265" s="1">
        <f>AVERAGE(H254:H264)</f>
        <v>1.092780821955166</v>
      </c>
      <c r="I265">
        <f>H265/F265</f>
        <v>0.22319467047306299</v>
      </c>
    </row>
    <row r="266" spans="1:9" x14ac:dyDescent="0.3">
      <c r="A266" t="s">
        <v>6</v>
      </c>
      <c r="B266">
        <v>2</v>
      </c>
      <c r="C266">
        <v>4</v>
      </c>
      <c r="D266">
        <v>1</v>
      </c>
      <c r="E266">
        <v>0.1</v>
      </c>
      <c r="F266">
        <v>4.1979887370030404</v>
      </c>
      <c r="G266">
        <v>4.1979887370030404</v>
      </c>
      <c r="H266">
        <f>F266-G266</f>
        <v>0</v>
      </c>
    </row>
    <row r="267" spans="1:9" x14ac:dyDescent="0.3">
      <c r="A267" t="s">
        <v>6</v>
      </c>
      <c r="B267">
        <v>2</v>
      </c>
      <c r="C267">
        <v>4</v>
      </c>
      <c r="D267">
        <v>2</v>
      </c>
      <c r="E267">
        <v>0.1</v>
      </c>
      <c r="F267">
        <v>4.2604992231925598</v>
      </c>
      <c r="G267">
        <v>4.1638839909074497</v>
      </c>
      <c r="H267">
        <f>F267-G267</f>
        <v>9.6615232285110153E-2</v>
      </c>
    </row>
    <row r="268" spans="1:9" x14ac:dyDescent="0.3">
      <c r="A268" t="s">
        <v>6</v>
      </c>
      <c r="B268">
        <v>2</v>
      </c>
      <c r="C268">
        <v>4</v>
      </c>
      <c r="D268">
        <v>3</v>
      </c>
      <c r="E268">
        <v>0.1</v>
      </c>
      <c r="F268">
        <v>4.2545065732412297</v>
      </c>
      <c r="G268">
        <f>'[3]BCF 2nd R4 1.17.19_After'!B187-'[3]BCF 2nd R4 1.17.19_After'!B185</f>
        <v>4.1519262998685758</v>
      </c>
      <c r="H268">
        <f>F268-G268</f>
        <v>0.10258027337265396</v>
      </c>
    </row>
    <row r="269" spans="1:9" x14ac:dyDescent="0.3">
      <c r="A269" t="s">
        <v>6</v>
      </c>
      <c r="B269">
        <v>2</v>
      </c>
      <c r="C269">
        <v>4</v>
      </c>
      <c r="D269">
        <v>4</v>
      </c>
      <c r="E269">
        <v>0.1</v>
      </c>
      <c r="F269">
        <v>3.58767307544653</v>
      </c>
      <c r="G269">
        <f>'[3]BCF 2nd R4 1.17.19_After'!B183-'[3]BCF 2nd R4 1.17.19_After'!B181</f>
        <v>2.9689925601613716</v>
      </c>
      <c r="H269">
        <f>F269-G257</f>
        <v>0.66732597381566006</v>
      </c>
    </row>
    <row r="270" spans="1:9" x14ac:dyDescent="0.3">
      <c r="A270" t="s">
        <v>6</v>
      </c>
      <c r="B270">
        <v>2</v>
      </c>
      <c r="C270">
        <v>4</v>
      </c>
      <c r="D270">
        <v>5</v>
      </c>
      <c r="E270">
        <v>0.1</v>
      </c>
      <c r="F270">
        <v>5.3573740780447396</v>
      </c>
      <c r="G270">
        <v>3.6748632484230601</v>
      </c>
      <c r="H270">
        <f t="shared" ref="H270:H276" si="13">F270-G270</f>
        <v>1.6825108296216795</v>
      </c>
    </row>
    <row r="271" spans="1:9" x14ac:dyDescent="0.3">
      <c r="A271" t="s">
        <v>6</v>
      </c>
      <c r="B271">
        <v>2</v>
      </c>
      <c r="C271">
        <v>4</v>
      </c>
      <c r="D271">
        <v>6</v>
      </c>
      <c r="E271">
        <v>0.1</v>
      </c>
      <c r="F271">
        <v>4.3876643547284697</v>
      </c>
      <c r="G271">
        <f>F271-H271</f>
        <v>3.5472275909531126</v>
      </c>
      <c r="H271">
        <v>0.84043676377535703</v>
      </c>
    </row>
    <row r="272" spans="1:9" x14ac:dyDescent="0.3">
      <c r="A272" t="s">
        <v>6</v>
      </c>
      <c r="B272">
        <v>2</v>
      </c>
      <c r="C272">
        <v>4</v>
      </c>
      <c r="D272">
        <v>7</v>
      </c>
      <c r="E272">
        <v>0.1</v>
      </c>
      <c r="F272">
        <v>5.5888333101096803</v>
      </c>
      <c r="G272">
        <f>F272-H272</f>
        <v>5.316529568076966</v>
      </c>
      <c r="H272">
        <f>'[3]BCF 2nd R4 1.17.19_After'!B167+'[3]BCF 2nd R4 1.17.19_After'!B179</f>
        <v>0.27230374203271451</v>
      </c>
    </row>
    <row r="273" spans="1:9" x14ac:dyDescent="0.3">
      <c r="A273" t="s">
        <v>6</v>
      </c>
      <c r="B273">
        <v>2</v>
      </c>
      <c r="C273">
        <v>4</v>
      </c>
      <c r="D273">
        <v>8</v>
      </c>
      <c r="E273">
        <v>0.1</v>
      </c>
      <c r="F273">
        <v>5.0492199222908196</v>
      </c>
      <c r="G273">
        <v>3.7267936945549902</v>
      </c>
      <c r="H273">
        <f t="shared" si="13"/>
        <v>1.3224262277358294</v>
      </c>
    </row>
    <row r="274" spans="1:9" x14ac:dyDescent="0.3">
      <c r="A274" t="s">
        <v>6</v>
      </c>
      <c r="B274">
        <v>2</v>
      </c>
      <c r="C274">
        <v>4</v>
      </c>
      <c r="D274">
        <v>9</v>
      </c>
      <c r="E274">
        <v>0.1</v>
      </c>
      <c r="F274">
        <v>4.0348127273192604</v>
      </c>
      <c r="G274">
        <v>3.27893716247763</v>
      </c>
      <c r="H274">
        <f t="shared" si="13"/>
        <v>0.75587556484163043</v>
      </c>
    </row>
    <row r="275" spans="1:9" x14ac:dyDescent="0.3">
      <c r="A275" t="s">
        <v>6</v>
      </c>
      <c r="B275">
        <v>2</v>
      </c>
      <c r="C275">
        <v>4</v>
      </c>
      <c r="D275">
        <v>10</v>
      </c>
      <c r="E275">
        <v>0.1</v>
      </c>
      <c r="F275">
        <v>4.8790616507371301</v>
      </c>
      <c r="G275">
        <v>3.7051501998919503</v>
      </c>
      <c r="H275">
        <f t="shared" si="13"/>
        <v>1.1739114508451798</v>
      </c>
    </row>
    <row r="276" spans="1:9" x14ac:dyDescent="0.3">
      <c r="A276" t="s">
        <v>6</v>
      </c>
      <c r="B276">
        <v>2</v>
      </c>
      <c r="C276">
        <v>4</v>
      </c>
      <c r="D276">
        <v>11</v>
      </c>
      <c r="E276">
        <v>0.1</v>
      </c>
      <c r="F276">
        <v>5.6213805465425599</v>
      </c>
      <c r="G276">
        <v>4.6701154764387001</v>
      </c>
      <c r="H276">
        <f t="shared" si="13"/>
        <v>0.95126507010385986</v>
      </c>
    </row>
    <row r="277" spans="1:9" x14ac:dyDescent="0.3">
      <c r="F277" s="1">
        <f>AVERAGE(F266:F276)</f>
        <v>4.6562740180596389</v>
      </c>
      <c r="H277" s="1">
        <f>AVERAGE(H266:H276)</f>
        <v>0.71502282985724319</v>
      </c>
      <c r="I277">
        <f>H277/F277</f>
        <v>0.15356115793099465</v>
      </c>
    </row>
    <row r="278" spans="1:9" x14ac:dyDescent="0.3">
      <c r="A278" t="s">
        <v>6</v>
      </c>
      <c r="B278">
        <v>2</v>
      </c>
      <c r="C278">
        <v>4</v>
      </c>
      <c r="D278">
        <v>1</v>
      </c>
      <c r="E278">
        <v>1</v>
      </c>
      <c r="F278">
        <v>5.9062432832296397</v>
      </c>
      <c r="G278">
        <v>5.2035133776142102</v>
      </c>
      <c r="H278">
        <f>F278-G278</f>
        <v>0.70272990561542947</v>
      </c>
    </row>
    <row r="279" spans="1:9" x14ac:dyDescent="0.3">
      <c r="A279" t="s">
        <v>6</v>
      </c>
      <c r="B279">
        <v>2</v>
      </c>
      <c r="C279">
        <v>4</v>
      </c>
      <c r="D279">
        <v>2</v>
      </c>
      <c r="E279">
        <v>1</v>
      </c>
      <c r="F279">
        <v>3.9226999127723401</v>
      </c>
      <c r="G279">
        <v>3.92498135873356</v>
      </c>
      <c r="H279">
        <v>0</v>
      </c>
    </row>
    <row r="280" spans="1:9" x14ac:dyDescent="0.3">
      <c r="A280" t="s">
        <v>6</v>
      </c>
      <c r="B280">
        <v>2</v>
      </c>
      <c r="C280">
        <v>4</v>
      </c>
      <c r="D280">
        <v>3</v>
      </c>
      <c r="E280">
        <v>1</v>
      </c>
      <c r="F280">
        <v>4.3601393714789598</v>
      </c>
      <c r="G280">
        <v>3.93710534062261</v>
      </c>
      <c r="H280">
        <f t="shared" ref="H280:H287" si="14">F280-G280</f>
        <v>0.42303403085634983</v>
      </c>
    </row>
    <row r="281" spans="1:9" x14ac:dyDescent="0.3">
      <c r="A281" t="s">
        <v>6</v>
      </c>
      <c r="B281">
        <v>2</v>
      </c>
      <c r="C281">
        <v>4</v>
      </c>
      <c r="D281">
        <v>4</v>
      </c>
      <c r="E281">
        <v>1</v>
      </c>
      <c r="F281">
        <v>5.1282439290034301</v>
      </c>
      <c r="G281">
        <v>3.1843223226731601</v>
      </c>
      <c r="H281">
        <f t="shared" si="14"/>
        <v>1.94392160633027</v>
      </c>
    </row>
    <row r="282" spans="1:9" x14ac:dyDescent="0.3">
      <c r="A282" t="s">
        <v>6</v>
      </c>
      <c r="B282">
        <v>2</v>
      </c>
      <c r="C282">
        <v>4</v>
      </c>
      <c r="D282">
        <v>5</v>
      </c>
      <c r="E282">
        <v>1</v>
      </c>
      <c r="F282">
        <v>5.0322029079097597</v>
      </c>
      <c r="G282">
        <v>3.9824789276375201</v>
      </c>
      <c r="H282">
        <f t="shared" si="14"/>
        <v>1.0497239802722396</v>
      </c>
    </row>
    <row r="283" spans="1:9" x14ac:dyDescent="0.3">
      <c r="A283" t="s">
        <v>6</v>
      </c>
      <c r="B283">
        <v>2</v>
      </c>
      <c r="C283">
        <v>4</v>
      </c>
      <c r="D283">
        <v>6</v>
      </c>
      <c r="E283">
        <v>1</v>
      </c>
      <c r="F283">
        <v>7.7552285991045897</v>
      </c>
      <c r="G283">
        <v>6.3966460610517197</v>
      </c>
      <c r="H283">
        <f t="shared" si="14"/>
        <v>1.35858253805287</v>
      </c>
    </row>
    <row r="284" spans="1:9" x14ac:dyDescent="0.3">
      <c r="A284" t="s">
        <v>6</v>
      </c>
      <c r="B284">
        <v>2</v>
      </c>
      <c r="C284">
        <v>4</v>
      </c>
      <c r="D284">
        <v>7</v>
      </c>
      <c r="E284">
        <v>1</v>
      </c>
      <c r="F284">
        <v>6.7838055353416502</v>
      </c>
      <c r="G284">
        <v>5.8398397366513004</v>
      </c>
      <c r="H284">
        <f t="shared" si="14"/>
        <v>0.9439657986903498</v>
      </c>
    </row>
    <row r="285" spans="1:9" x14ac:dyDescent="0.3">
      <c r="A285" t="s">
        <v>6</v>
      </c>
      <c r="B285">
        <v>2</v>
      </c>
      <c r="C285">
        <v>4</v>
      </c>
      <c r="D285">
        <v>8</v>
      </c>
      <c r="E285">
        <v>1</v>
      </c>
      <c r="F285">
        <v>5.7654800171563698</v>
      </c>
      <c r="G285">
        <v>5.08948151507966</v>
      </c>
      <c r="H285">
        <f t="shared" si="14"/>
        <v>0.67599850207670986</v>
      </c>
    </row>
    <row r="286" spans="1:9" x14ac:dyDescent="0.3">
      <c r="A286" t="s">
        <v>6</v>
      </c>
      <c r="B286">
        <v>2</v>
      </c>
      <c r="C286">
        <v>4</v>
      </c>
      <c r="D286">
        <v>9</v>
      </c>
      <c r="E286">
        <v>1</v>
      </c>
      <c r="F286">
        <v>5.1961099357599601</v>
      </c>
      <c r="G286">
        <v>4.57831450880406</v>
      </c>
      <c r="H286">
        <f t="shared" si="14"/>
        <v>0.61779542695590006</v>
      </c>
    </row>
    <row r="287" spans="1:9" x14ac:dyDescent="0.3">
      <c r="A287" t="s">
        <v>6</v>
      </c>
      <c r="B287">
        <v>2</v>
      </c>
      <c r="C287">
        <v>4</v>
      </c>
      <c r="D287">
        <v>10</v>
      </c>
      <c r="E287">
        <v>1</v>
      </c>
      <c r="F287">
        <v>5.8919880676423899</v>
      </c>
      <c r="G287">
        <v>4.1658001770777098</v>
      </c>
      <c r="H287">
        <f t="shared" si="14"/>
        <v>1.7261878905646801</v>
      </c>
    </row>
    <row r="288" spans="1:9" x14ac:dyDescent="0.3">
      <c r="A288" t="s">
        <v>6</v>
      </c>
      <c r="B288">
        <v>2</v>
      </c>
      <c r="C288">
        <v>4</v>
      </c>
      <c r="D288">
        <v>11</v>
      </c>
      <c r="E288">
        <v>1</v>
      </c>
      <c r="F288">
        <v>5.3737131511351599</v>
      </c>
      <c r="G288">
        <v>4.42341148391984</v>
      </c>
      <c r="H288">
        <f>F288-G288</f>
        <v>0.95030166721531995</v>
      </c>
    </row>
    <row r="289" spans="1:9" x14ac:dyDescent="0.3">
      <c r="F289" s="1">
        <f>AVERAGE(F278:F288)</f>
        <v>5.5559867918667498</v>
      </c>
      <c r="H289" s="1">
        <f>AVERAGE(H278:H288)</f>
        <v>0.94474921333001083</v>
      </c>
      <c r="I289">
        <f>H289/F289</f>
        <v>0.17004165933457621</v>
      </c>
    </row>
    <row r="290" spans="1:9" x14ac:dyDescent="0.3">
      <c r="A290" t="s">
        <v>6</v>
      </c>
      <c r="B290">
        <v>3</v>
      </c>
      <c r="C290">
        <v>1</v>
      </c>
      <c r="D290">
        <v>1</v>
      </c>
      <c r="E290">
        <v>0</v>
      </c>
      <c r="F290">
        <v>15.758387242095701</v>
      </c>
      <c r="H290">
        <f>F290-G290</f>
        <v>15.758387242095701</v>
      </c>
    </row>
    <row r="291" spans="1:9" x14ac:dyDescent="0.3">
      <c r="A291" t="s">
        <v>6</v>
      </c>
      <c r="B291">
        <v>3</v>
      </c>
      <c r="C291">
        <v>1</v>
      </c>
      <c r="D291">
        <v>2</v>
      </c>
      <c r="E291">
        <v>0</v>
      </c>
      <c r="F291">
        <v>16.486738958277101</v>
      </c>
      <c r="H291">
        <f t="shared" ref="H291:H300" si="15">F291-G291</f>
        <v>16.486738958277101</v>
      </c>
    </row>
    <row r="292" spans="1:9" x14ac:dyDescent="0.3">
      <c r="A292" t="s">
        <v>6</v>
      </c>
      <c r="B292">
        <v>3</v>
      </c>
      <c r="C292">
        <v>1</v>
      </c>
      <c r="D292">
        <v>3</v>
      </c>
      <c r="E292">
        <v>0</v>
      </c>
      <c r="F292">
        <v>15.953760009038801</v>
      </c>
      <c r="H292">
        <f t="shared" si="15"/>
        <v>15.953760009038801</v>
      </c>
    </row>
    <row r="293" spans="1:9" x14ac:dyDescent="0.3">
      <c r="A293" t="s">
        <v>6</v>
      </c>
      <c r="B293">
        <v>3</v>
      </c>
      <c r="C293">
        <v>1</v>
      </c>
      <c r="D293">
        <v>4</v>
      </c>
      <c r="E293">
        <v>0</v>
      </c>
      <c r="F293">
        <v>16.486738958277101</v>
      </c>
      <c r="H293">
        <f t="shared" si="15"/>
        <v>16.486738958277101</v>
      </c>
    </row>
    <row r="294" spans="1:9" x14ac:dyDescent="0.3">
      <c r="A294" t="s">
        <v>6</v>
      </c>
      <c r="B294">
        <v>3</v>
      </c>
      <c r="C294">
        <v>1</v>
      </c>
      <c r="D294">
        <v>5</v>
      </c>
      <c r="E294">
        <v>0</v>
      </c>
      <c r="F294">
        <v>15.908721347499901</v>
      </c>
      <c r="H294">
        <f t="shared" si="15"/>
        <v>15.908721347499901</v>
      </c>
    </row>
    <row r="295" spans="1:9" x14ac:dyDescent="0.3">
      <c r="A295" t="s">
        <v>6</v>
      </c>
      <c r="B295">
        <v>3</v>
      </c>
      <c r="C295">
        <v>1</v>
      </c>
      <c r="D295">
        <v>6</v>
      </c>
      <c r="E295">
        <v>0</v>
      </c>
      <c r="F295" t="s">
        <v>8</v>
      </c>
      <c r="G295" t="s">
        <v>8</v>
      </c>
      <c r="H295" t="s">
        <v>8</v>
      </c>
    </row>
    <row r="296" spans="1:9" x14ac:dyDescent="0.3">
      <c r="A296" t="s">
        <v>6</v>
      </c>
      <c r="B296">
        <v>3</v>
      </c>
      <c r="C296">
        <v>1</v>
      </c>
      <c r="D296">
        <v>7</v>
      </c>
      <c r="E296">
        <v>0</v>
      </c>
      <c r="F296">
        <v>17.5895784858136</v>
      </c>
      <c r="H296">
        <f t="shared" si="15"/>
        <v>17.5895784858136</v>
      </c>
    </row>
    <row r="297" spans="1:9" x14ac:dyDescent="0.3">
      <c r="A297" t="s">
        <v>6</v>
      </c>
      <c r="B297">
        <v>3</v>
      </c>
      <c r="C297">
        <v>1</v>
      </c>
      <c r="D297">
        <v>8</v>
      </c>
      <c r="E297">
        <v>0</v>
      </c>
      <c r="F297">
        <v>14.772064814027701</v>
      </c>
      <c r="H297">
        <f t="shared" si="15"/>
        <v>14.772064814027701</v>
      </c>
    </row>
    <row r="298" spans="1:9" x14ac:dyDescent="0.3">
      <c r="A298" t="s">
        <v>6</v>
      </c>
      <c r="B298">
        <v>3</v>
      </c>
      <c r="C298">
        <v>1</v>
      </c>
      <c r="D298">
        <v>9</v>
      </c>
      <c r="E298">
        <v>0</v>
      </c>
      <c r="F298">
        <v>16.6494533227023</v>
      </c>
      <c r="G298">
        <v>13.315011557236408</v>
      </c>
      <c r="H298">
        <f t="shared" si="15"/>
        <v>3.3344417654658915</v>
      </c>
    </row>
    <row r="299" spans="1:9" x14ac:dyDescent="0.3">
      <c r="A299" t="s">
        <v>6</v>
      </c>
      <c r="B299">
        <v>3</v>
      </c>
      <c r="C299">
        <v>1</v>
      </c>
      <c r="D299">
        <v>10</v>
      </c>
      <c r="E299">
        <v>0</v>
      </c>
      <c r="F299">
        <v>15.137828742283</v>
      </c>
      <c r="H299">
        <f t="shared" si="15"/>
        <v>15.137828742283</v>
      </c>
    </row>
    <row r="300" spans="1:9" x14ac:dyDescent="0.3">
      <c r="A300" t="s">
        <v>6</v>
      </c>
      <c r="B300">
        <v>3</v>
      </c>
      <c r="C300">
        <v>1</v>
      </c>
      <c r="D300">
        <v>11</v>
      </c>
      <c r="E300">
        <v>0</v>
      </c>
      <c r="F300">
        <v>16.226893607330801</v>
      </c>
      <c r="H300">
        <f t="shared" si="15"/>
        <v>16.226893607330801</v>
      </c>
    </row>
    <row r="301" spans="1:9" x14ac:dyDescent="0.3">
      <c r="F301" s="1">
        <f>AVERAGE(F290:F300)</f>
        <v>16.097016548734601</v>
      </c>
      <c r="H301" s="1">
        <f>AVERAGE(H290:H300)</f>
        <v>14.765515393010961</v>
      </c>
      <c r="I301">
        <f>H301/F301</f>
        <v>0.9172827367299744</v>
      </c>
    </row>
    <row r="302" spans="1:9" x14ac:dyDescent="0.3">
      <c r="A302" t="s">
        <v>6</v>
      </c>
      <c r="B302">
        <v>3</v>
      </c>
      <c r="C302">
        <v>1</v>
      </c>
      <c r="D302">
        <v>1</v>
      </c>
      <c r="E302">
        <v>1E-4</v>
      </c>
      <c r="F302">
        <v>17.990060912833599</v>
      </c>
      <c r="H302">
        <f>F302-G302</f>
        <v>17.990060912833599</v>
      </c>
    </row>
    <row r="303" spans="1:9" x14ac:dyDescent="0.3">
      <c r="A303" t="s">
        <v>6</v>
      </c>
      <c r="B303">
        <v>3</v>
      </c>
      <c r="C303">
        <v>1</v>
      </c>
      <c r="D303">
        <v>2</v>
      </c>
      <c r="E303">
        <v>1E-4</v>
      </c>
      <c r="F303">
        <v>17.792438330800199</v>
      </c>
      <c r="H303">
        <f t="shared" ref="H303:H312" si="16">F303-G303</f>
        <v>17.792438330800199</v>
      </c>
    </row>
    <row r="304" spans="1:9" x14ac:dyDescent="0.3">
      <c r="A304" t="s">
        <v>6</v>
      </c>
      <c r="B304">
        <v>3</v>
      </c>
      <c r="C304">
        <v>1</v>
      </c>
      <c r="D304">
        <v>3</v>
      </c>
      <c r="E304">
        <v>1E-4</v>
      </c>
      <c r="F304">
        <v>14.2219662795919</v>
      </c>
      <c r="H304">
        <f t="shared" si="16"/>
        <v>14.2219662795919</v>
      </c>
    </row>
    <row r="305" spans="1:9" x14ac:dyDescent="0.3">
      <c r="A305" t="s">
        <v>6</v>
      </c>
      <c r="B305">
        <v>3</v>
      </c>
      <c r="C305">
        <v>1</v>
      </c>
      <c r="D305">
        <v>4</v>
      </c>
      <c r="E305">
        <v>1E-4</v>
      </c>
      <c r="F305">
        <v>16.003690829564899</v>
      </c>
      <c r="H305">
        <f t="shared" si="16"/>
        <v>16.003690829564899</v>
      </c>
    </row>
    <row r="306" spans="1:9" x14ac:dyDescent="0.3">
      <c r="A306" t="s">
        <v>6</v>
      </c>
      <c r="B306">
        <v>3</v>
      </c>
      <c r="C306">
        <v>1</v>
      </c>
      <c r="D306">
        <v>5</v>
      </c>
      <c r="E306">
        <v>1E-4</v>
      </c>
      <c r="F306">
        <v>13.840813807030599</v>
      </c>
      <c r="G306">
        <v>9.3215388222337197</v>
      </c>
      <c r="H306">
        <f t="shared" si="16"/>
        <v>4.5192749847968798</v>
      </c>
    </row>
    <row r="307" spans="1:9" x14ac:dyDescent="0.3">
      <c r="A307" t="s">
        <v>6</v>
      </c>
      <c r="B307">
        <v>3</v>
      </c>
      <c r="C307">
        <v>1</v>
      </c>
      <c r="D307">
        <v>6</v>
      </c>
      <c r="E307">
        <v>1E-4</v>
      </c>
      <c r="F307">
        <v>15.401415198446999</v>
      </c>
      <c r="H307">
        <f t="shared" si="16"/>
        <v>15.401415198446999</v>
      </c>
    </row>
    <row r="308" spans="1:9" x14ac:dyDescent="0.3">
      <c r="A308" t="s">
        <v>6</v>
      </c>
      <c r="B308">
        <v>3</v>
      </c>
      <c r="C308">
        <v>1</v>
      </c>
      <c r="D308">
        <v>7</v>
      </c>
      <c r="E308">
        <v>1E-4</v>
      </c>
      <c r="F308">
        <v>15.8872025318485</v>
      </c>
      <c r="H308">
        <f t="shared" si="16"/>
        <v>15.8872025318485</v>
      </c>
    </row>
    <row r="309" spans="1:9" x14ac:dyDescent="0.3">
      <c r="A309" t="s">
        <v>6</v>
      </c>
      <c r="B309">
        <v>3</v>
      </c>
      <c r="C309">
        <v>1</v>
      </c>
      <c r="D309">
        <v>8</v>
      </c>
      <c r="E309">
        <v>1E-4</v>
      </c>
      <c r="F309">
        <v>19.929327698843899</v>
      </c>
      <c r="H309">
        <f t="shared" si="16"/>
        <v>19.929327698843899</v>
      </c>
    </row>
    <row r="310" spans="1:9" x14ac:dyDescent="0.3">
      <c r="A310" t="s">
        <v>6</v>
      </c>
      <c r="B310">
        <v>3</v>
      </c>
      <c r="C310">
        <v>1</v>
      </c>
      <c r="D310">
        <v>9</v>
      </c>
      <c r="E310">
        <v>1E-4</v>
      </c>
      <c r="F310">
        <v>17.817554699075099</v>
      </c>
      <c r="H310">
        <f t="shared" si="16"/>
        <v>17.817554699075099</v>
      </c>
    </row>
    <row r="311" spans="1:9" x14ac:dyDescent="0.3">
      <c r="A311" t="s">
        <v>6</v>
      </c>
      <c r="B311">
        <v>3</v>
      </c>
      <c r="C311">
        <v>1</v>
      </c>
      <c r="D311">
        <v>10</v>
      </c>
      <c r="E311">
        <v>1E-4</v>
      </c>
      <c r="F311">
        <v>14.949144192865001</v>
      </c>
      <c r="H311">
        <f t="shared" si="16"/>
        <v>14.949144192865001</v>
      </c>
    </row>
    <row r="312" spans="1:9" x14ac:dyDescent="0.3">
      <c r="A312" t="s">
        <v>6</v>
      </c>
      <c r="B312">
        <v>3</v>
      </c>
      <c r="C312">
        <v>1</v>
      </c>
      <c r="D312">
        <v>11</v>
      </c>
      <c r="E312">
        <v>1E-4</v>
      </c>
      <c r="F312">
        <v>16.817900700534899</v>
      </c>
      <c r="G312">
        <v>13.24721137792004</v>
      </c>
      <c r="H312">
        <f t="shared" si="16"/>
        <v>3.5706893226148591</v>
      </c>
    </row>
    <row r="313" spans="1:9" x14ac:dyDescent="0.3">
      <c r="F313" s="1">
        <f>AVERAGE(F302:F312)</f>
        <v>16.422865016494143</v>
      </c>
      <c r="H313" s="1">
        <f>AVERAGE(H302:H312)</f>
        <v>14.371160452843803</v>
      </c>
      <c r="I313">
        <f>H313/F313</f>
        <v>0.8750702413013971</v>
      </c>
    </row>
    <row r="314" spans="1:9" x14ac:dyDescent="0.3">
      <c r="A314" t="s">
        <v>6</v>
      </c>
      <c r="B314">
        <v>3</v>
      </c>
      <c r="C314">
        <v>1</v>
      </c>
      <c r="D314">
        <v>1</v>
      </c>
      <c r="E314">
        <v>1E-3</v>
      </c>
      <c r="F314">
        <v>15.787000000000001</v>
      </c>
      <c r="H314">
        <f>F314-G314</f>
        <v>15.787000000000001</v>
      </c>
    </row>
    <row r="315" spans="1:9" x14ac:dyDescent="0.3">
      <c r="A315" t="s">
        <v>6</v>
      </c>
      <c r="B315">
        <v>3</v>
      </c>
      <c r="C315">
        <v>1</v>
      </c>
      <c r="D315">
        <v>2</v>
      </c>
      <c r="E315">
        <v>1E-3</v>
      </c>
      <c r="F315">
        <v>19.63</v>
      </c>
      <c r="G315">
        <v>9.3870144931130888</v>
      </c>
      <c r="H315">
        <f t="shared" ref="H315:H324" si="17">F315-G315</f>
        <v>10.24298550688691</v>
      </c>
    </row>
    <row r="316" spans="1:9" x14ac:dyDescent="0.3">
      <c r="A316" t="s">
        <v>6</v>
      </c>
      <c r="B316">
        <v>3</v>
      </c>
      <c r="C316">
        <v>1</v>
      </c>
      <c r="D316">
        <v>3</v>
      </c>
      <c r="E316">
        <v>1E-3</v>
      </c>
      <c r="F316">
        <v>16.599</v>
      </c>
      <c r="H316">
        <f t="shared" si="17"/>
        <v>16.599</v>
      </c>
    </row>
    <row r="317" spans="1:9" x14ac:dyDescent="0.3">
      <c r="A317" t="s">
        <v>6</v>
      </c>
      <c r="B317">
        <v>3</v>
      </c>
      <c r="C317">
        <v>1</v>
      </c>
      <c r="D317">
        <v>4</v>
      </c>
      <c r="E317">
        <v>1E-3</v>
      </c>
      <c r="F317">
        <v>16.861000000000001</v>
      </c>
      <c r="H317">
        <f t="shared" si="17"/>
        <v>16.861000000000001</v>
      </c>
    </row>
    <row r="318" spans="1:9" x14ac:dyDescent="0.3">
      <c r="A318" t="s">
        <v>6</v>
      </c>
      <c r="B318">
        <v>3</v>
      </c>
      <c r="C318">
        <v>1</v>
      </c>
      <c r="D318">
        <v>5</v>
      </c>
      <c r="E318">
        <v>1E-3</v>
      </c>
      <c r="F318">
        <v>15.900078752538199</v>
      </c>
      <c r="H318">
        <f t="shared" si="17"/>
        <v>15.900078752538199</v>
      </c>
    </row>
    <row r="319" spans="1:9" x14ac:dyDescent="0.3">
      <c r="A319" t="s">
        <v>6</v>
      </c>
      <c r="B319">
        <v>3</v>
      </c>
      <c r="C319">
        <v>1</v>
      </c>
      <c r="D319">
        <v>6</v>
      </c>
      <c r="E319">
        <v>1E-3</v>
      </c>
      <c r="F319">
        <v>16.964996098558199</v>
      </c>
      <c r="H319">
        <f t="shared" si="17"/>
        <v>16.964996098558199</v>
      </c>
    </row>
    <row r="320" spans="1:9" x14ac:dyDescent="0.3">
      <c r="A320" t="s">
        <v>6</v>
      </c>
      <c r="B320">
        <v>3</v>
      </c>
      <c r="C320">
        <v>1</v>
      </c>
      <c r="D320">
        <v>7</v>
      </c>
      <c r="E320">
        <v>1E-3</v>
      </c>
      <c r="F320">
        <v>18.5195978737217</v>
      </c>
      <c r="G320">
        <v>13.206711359450289</v>
      </c>
      <c r="H320">
        <f t="shared" si="17"/>
        <v>5.3128865142714119</v>
      </c>
    </row>
    <row r="321" spans="1:9" x14ac:dyDescent="0.3">
      <c r="A321" t="s">
        <v>6</v>
      </c>
      <c r="B321">
        <v>3</v>
      </c>
      <c r="C321">
        <v>1</v>
      </c>
      <c r="D321">
        <v>8</v>
      </c>
      <c r="E321">
        <v>1E-3</v>
      </c>
      <c r="F321">
        <v>17.7307215994554</v>
      </c>
      <c r="G321">
        <v>10.032419504263419</v>
      </c>
      <c r="H321">
        <f t="shared" si="17"/>
        <v>7.6983020951919805</v>
      </c>
    </row>
    <row r="322" spans="1:9" x14ac:dyDescent="0.3">
      <c r="A322" t="s">
        <v>6</v>
      </c>
      <c r="B322">
        <v>3</v>
      </c>
      <c r="C322">
        <v>1</v>
      </c>
      <c r="D322">
        <v>9</v>
      </c>
      <c r="E322">
        <v>1E-3</v>
      </c>
      <c r="F322">
        <v>16.047159921758901</v>
      </c>
      <c r="G322">
        <v>12.052240510206866</v>
      </c>
      <c r="H322">
        <f t="shared" si="17"/>
        <v>3.9949194115520346</v>
      </c>
    </row>
    <row r="323" spans="1:9" x14ac:dyDescent="0.3">
      <c r="A323" t="s">
        <v>6</v>
      </c>
      <c r="B323">
        <v>3</v>
      </c>
      <c r="C323">
        <v>1</v>
      </c>
      <c r="D323">
        <v>10</v>
      </c>
      <c r="E323">
        <v>1E-3</v>
      </c>
      <c r="F323">
        <v>20.062287942339601</v>
      </c>
      <c r="G323">
        <f>F323-0.321</f>
        <v>19.7412879423396</v>
      </c>
      <c r="H323">
        <f t="shared" si="17"/>
        <v>0.32100000000000151</v>
      </c>
    </row>
    <row r="324" spans="1:9" x14ac:dyDescent="0.3">
      <c r="A324" t="s">
        <v>6</v>
      </c>
      <c r="B324">
        <v>3</v>
      </c>
      <c r="C324">
        <v>1</v>
      </c>
      <c r="D324">
        <v>11</v>
      </c>
      <c r="E324">
        <v>1E-3</v>
      </c>
      <c r="F324">
        <v>21.831823662081</v>
      </c>
      <c r="H324">
        <f t="shared" si="17"/>
        <v>21.831823662081</v>
      </c>
    </row>
    <row r="325" spans="1:9" x14ac:dyDescent="0.3">
      <c r="F325" s="1">
        <f>AVERAGE(F314:F324)</f>
        <v>17.812151440950274</v>
      </c>
      <c r="H325" s="1">
        <f>AVERAGE(H314:H324)</f>
        <v>11.955817458279977</v>
      </c>
      <c r="I325">
        <f>H325/F325</f>
        <v>0.67121692165683366</v>
      </c>
    </row>
    <row r="326" spans="1:9" x14ac:dyDescent="0.3">
      <c r="A326" t="s">
        <v>6</v>
      </c>
      <c r="B326">
        <v>3</v>
      </c>
      <c r="C326">
        <v>1</v>
      </c>
      <c r="D326">
        <v>1</v>
      </c>
      <c r="E326">
        <v>0.01</v>
      </c>
      <c r="F326">
        <v>22.7</v>
      </c>
      <c r="G326">
        <v>13.50342171685927</v>
      </c>
      <c r="H326">
        <f>F326-G326</f>
        <v>9.1965782831407292</v>
      </c>
    </row>
    <row r="327" spans="1:9" x14ac:dyDescent="0.3">
      <c r="A327" t="s">
        <v>6</v>
      </c>
      <c r="B327">
        <v>3</v>
      </c>
      <c r="C327">
        <v>1</v>
      </c>
      <c r="D327">
        <v>2</v>
      </c>
      <c r="E327">
        <v>0.01</v>
      </c>
      <c r="F327">
        <v>21.2</v>
      </c>
      <c r="H327">
        <f t="shared" ref="H327:H336" si="18">F327-G327</f>
        <v>21.2</v>
      </c>
    </row>
    <row r="328" spans="1:9" x14ac:dyDescent="0.3">
      <c r="A328" t="s">
        <v>6</v>
      </c>
      <c r="B328">
        <v>3</v>
      </c>
      <c r="C328">
        <v>1</v>
      </c>
      <c r="D328">
        <v>3</v>
      </c>
      <c r="E328">
        <v>0.01</v>
      </c>
      <c r="F328">
        <v>24.9</v>
      </c>
      <c r="G328">
        <v>10.21542304582516</v>
      </c>
      <c r="H328">
        <f t="shared" si="18"/>
        <v>14.684576954174839</v>
      </c>
    </row>
    <row r="329" spans="1:9" x14ac:dyDescent="0.3">
      <c r="A329" t="s">
        <v>6</v>
      </c>
      <c r="B329">
        <v>3</v>
      </c>
      <c r="C329">
        <v>1</v>
      </c>
      <c r="D329">
        <v>4</v>
      </c>
      <c r="E329">
        <v>0.01</v>
      </c>
      <c r="F329" t="s">
        <v>8</v>
      </c>
      <c r="G329" t="s">
        <v>8</v>
      </c>
      <c r="H329" t="s">
        <v>8</v>
      </c>
    </row>
    <row r="330" spans="1:9" x14ac:dyDescent="0.3">
      <c r="A330" t="s">
        <v>6</v>
      </c>
      <c r="B330">
        <v>3</v>
      </c>
      <c r="C330">
        <v>1</v>
      </c>
      <c r="D330">
        <v>5</v>
      </c>
      <c r="E330">
        <v>0.01</v>
      </c>
      <c r="F330">
        <v>20.9</v>
      </c>
      <c r="H330">
        <f t="shared" si="18"/>
        <v>20.9</v>
      </c>
    </row>
    <row r="331" spans="1:9" x14ac:dyDescent="0.3">
      <c r="A331" t="s">
        <v>6</v>
      </c>
      <c r="B331">
        <v>3</v>
      </c>
      <c r="C331">
        <v>1</v>
      </c>
      <c r="D331">
        <v>6</v>
      </c>
      <c r="E331">
        <v>0.01</v>
      </c>
      <c r="F331">
        <v>21.5</v>
      </c>
      <c r="H331">
        <f t="shared" si="18"/>
        <v>21.5</v>
      </c>
    </row>
    <row r="332" spans="1:9" x14ac:dyDescent="0.3">
      <c r="A332" t="s">
        <v>6</v>
      </c>
      <c r="B332">
        <v>3</v>
      </c>
      <c r="C332">
        <v>1</v>
      </c>
      <c r="D332">
        <v>7</v>
      </c>
      <c r="E332">
        <v>0.01</v>
      </c>
      <c r="F332">
        <v>23</v>
      </c>
      <c r="G332">
        <v>9.0733403223469313</v>
      </c>
      <c r="H332">
        <f t="shared" si="18"/>
        <v>13.926659677653069</v>
      </c>
    </row>
    <row r="333" spans="1:9" x14ac:dyDescent="0.3">
      <c r="A333" t="s">
        <v>6</v>
      </c>
      <c r="B333">
        <v>3</v>
      </c>
      <c r="C333">
        <v>1</v>
      </c>
      <c r="D333">
        <v>8</v>
      </c>
      <c r="E333">
        <v>0.01</v>
      </c>
      <c r="F333">
        <v>22.5</v>
      </c>
      <c r="H333">
        <f t="shared" si="18"/>
        <v>22.5</v>
      </c>
    </row>
    <row r="334" spans="1:9" x14ac:dyDescent="0.3">
      <c r="A334" t="s">
        <v>6</v>
      </c>
      <c r="B334">
        <v>3</v>
      </c>
      <c r="C334">
        <v>1</v>
      </c>
      <c r="D334">
        <v>9</v>
      </c>
      <c r="E334">
        <v>0.01</v>
      </c>
      <c r="F334">
        <v>21.8</v>
      </c>
      <c r="H334">
        <f t="shared" si="18"/>
        <v>21.8</v>
      </c>
    </row>
    <row r="335" spans="1:9" x14ac:dyDescent="0.3">
      <c r="A335" t="s">
        <v>6</v>
      </c>
      <c r="B335">
        <v>3</v>
      </c>
      <c r="C335">
        <v>1</v>
      </c>
      <c r="D335">
        <v>10</v>
      </c>
      <c r="E335">
        <v>0.01</v>
      </c>
      <c r="F335">
        <v>23.5</v>
      </c>
      <c r="G335">
        <v>10.413446537522921</v>
      </c>
      <c r="H335">
        <f t="shared" si="18"/>
        <v>13.086553462477079</v>
      </c>
    </row>
    <row r="336" spans="1:9" x14ac:dyDescent="0.3">
      <c r="A336" t="s">
        <v>6</v>
      </c>
      <c r="B336">
        <v>3</v>
      </c>
      <c r="C336">
        <v>1</v>
      </c>
      <c r="D336">
        <v>11</v>
      </c>
      <c r="E336">
        <v>0.01</v>
      </c>
      <c r="F336">
        <v>22</v>
      </c>
      <c r="H336">
        <f t="shared" si="18"/>
        <v>22</v>
      </c>
    </row>
    <row r="337" spans="1:9" x14ac:dyDescent="0.3">
      <c r="F337" s="1">
        <f>AVERAGE(F326:F336)</f>
        <v>22.4</v>
      </c>
      <c r="H337" s="1">
        <f>AVERAGE(H326:H336)</f>
        <v>18.07943683774457</v>
      </c>
      <c r="I337">
        <f>H337/F337</f>
        <v>0.80711771597073978</v>
      </c>
    </row>
    <row r="338" spans="1:9" x14ac:dyDescent="0.3">
      <c r="A338" t="s">
        <v>6</v>
      </c>
      <c r="B338">
        <v>3</v>
      </c>
      <c r="C338">
        <v>1</v>
      </c>
      <c r="D338">
        <v>1</v>
      </c>
      <c r="E338">
        <v>0.1</v>
      </c>
      <c r="F338">
        <v>17.8</v>
      </c>
      <c r="G338">
        <f>14.9169352368057-0.6</f>
        <v>14.316935236805701</v>
      </c>
      <c r="H338">
        <f>F338-G338</f>
        <v>3.4830647631942995</v>
      </c>
    </row>
    <row r="339" spans="1:9" x14ac:dyDescent="0.3">
      <c r="A339" t="s">
        <v>6</v>
      </c>
      <c r="B339">
        <v>3</v>
      </c>
      <c r="C339">
        <v>1</v>
      </c>
      <c r="D339">
        <v>2</v>
      </c>
      <c r="E339">
        <v>0.1</v>
      </c>
      <c r="F339">
        <v>15</v>
      </c>
      <c r="G339">
        <v>12.4349103494897</v>
      </c>
      <c r="H339">
        <f t="shared" ref="H339:H348" si="19">F339-G339</f>
        <v>2.5650896505103002</v>
      </c>
    </row>
    <row r="340" spans="1:9" x14ac:dyDescent="0.3">
      <c r="A340" t="s">
        <v>6</v>
      </c>
      <c r="B340">
        <v>3</v>
      </c>
      <c r="C340">
        <v>1</v>
      </c>
      <c r="D340">
        <v>3</v>
      </c>
      <c r="E340">
        <v>0.1</v>
      </c>
      <c r="F340">
        <v>13.9</v>
      </c>
      <c r="G340">
        <v>12.366999521407001</v>
      </c>
      <c r="H340">
        <f t="shared" si="19"/>
        <v>1.5330004785929994</v>
      </c>
    </row>
    <row r="341" spans="1:9" x14ac:dyDescent="0.3">
      <c r="A341" t="s">
        <v>6</v>
      </c>
      <c r="B341">
        <v>3</v>
      </c>
      <c r="C341">
        <v>1</v>
      </c>
      <c r="D341">
        <v>4</v>
      </c>
      <c r="E341">
        <v>0.1</v>
      </c>
      <c r="F341">
        <v>19.100000000000001</v>
      </c>
      <c r="G341">
        <v>14.538455443539934</v>
      </c>
      <c r="H341">
        <f t="shared" si="19"/>
        <v>4.561544556460067</v>
      </c>
    </row>
    <row r="342" spans="1:9" x14ac:dyDescent="0.3">
      <c r="A342" t="s">
        <v>6</v>
      </c>
      <c r="B342">
        <v>3</v>
      </c>
      <c r="C342">
        <v>1</v>
      </c>
      <c r="D342">
        <v>5</v>
      </c>
      <c r="E342">
        <v>0.1</v>
      </c>
      <c r="F342">
        <v>20.6</v>
      </c>
      <c r="G342">
        <v>14.473828234710604</v>
      </c>
      <c r="H342">
        <f t="shared" si="19"/>
        <v>6.1261717652893974</v>
      </c>
    </row>
    <row r="343" spans="1:9" x14ac:dyDescent="0.3">
      <c r="A343" t="s">
        <v>6</v>
      </c>
      <c r="B343">
        <v>3</v>
      </c>
      <c r="C343">
        <v>1</v>
      </c>
      <c r="D343">
        <v>6</v>
      </c>
      <c r="E343">
        <v>0.1</v>
      </c>
      <c r="F343">
        <v>21.6</v>
      </c>
      <c r="G343">
        <v>19.474125919625912</v>
      </c>
      <c r="H343">
        <f t="shared" si="19"/>
        <v>2.1258740803740892</v>
      </c>
    </row>
    <row r="344" spans="1:9" x14ac:dyDescent="0.3">
      <c r="A344" t="s">
        <v>6</v>
      </c>
      <c r="B344">
        <v>3</v>
      </c>
      <c r="C344">
        <v>1</v>
      </c>
      <c r="D344">
        <v>7</v>
      </c>
      <c r="E344">
        <v>0.1</v>
      </c>
      <c r="F344">
        <v>19.899999999999999</v>
      </c>
      <c r="H344">
        <f t="shared" si="19"/>
        <v>19.899999999999999</v>
      </c>
    </row>
    <row r="345" spans="1:9" x14ac:dyDescent="0.3">
      <c r="A345" t="s">
        <v>6</v>
      </c>
      <c r="B345">
        <v>3</v>
      </c>
      <c r="C345">
        <v>1</v>
      </c>
      <c r="D345">
        <v>8</v>
      </c>
      <c r="E345">
        <v>0.1</v>
      </c>
      <c r="F345">
        <v>17.3</v>
      </c>
      <c r="G345">
        <v>15.209336163045748</v>
      </c>
      <c r="H345">
        <f t="shared" si="19"/>
        <v>2.0906638369542527</v>
      </c>
    </row>
    <row r="346" spans="1:9" x14ac:dyDescent="0.3">
      <c r="A346" t="s">
        <v>6</v>
      </c>
      <c r="B346">
        <v>3</v>
      </c>
      <c r="C346">
        <v>1</v>
      </c>
      <c r="D346">
        <v>9</v>
      </c>
      <c r="E346">
        <v>0.1</v>
      </c>
      <c r="F346">
        <v>18.100000000000001</v>
      </c>
      <c r="G346">
        <v>15.784711068818071</v>
      </c>
      <c r="H346">
        <f t="shared" si="19"/>
        <v>2.3152889311819305</v>
      </c>
    </row>
    <row r="347" spans="1:9" x14ac:dyDescent="0.3">
      <c r="A347" t="s">
        <v>6</v>
      </c>
      <c r="B347">
        <v>3</v>
      </c>
      <c r="C347">
        <v>1</v>
      </c>
      <c r="D347">
        <v>10</v>
      </c>
      <c r="E347">
        <v>0.1</v>
      </c>
      <c r="F347">
        <v>24.1</v>
      </c>
      <c r="G347">
        <v>17.909625074365898</v>
      </c>
      <c r="H347">
        <f t="shared" si="19"/>
        <v>6.190374925634103</v>
      </c>
    </row>
    <row r="348" spans="1:9" x14ac:dyDescent="0.3">
      <c r="A348" t="s">
        <v>6</v>
      </c>
      <c r="B348">
        <v>3</v>
      </c>
      <c r="C348">
        <v>1</v>
      </c>
      <c r="D348">
        <v>11</v>
      </c>
      <c r="E348">
        <v>0.1</v>
      </c>
      <c r="F348">
        <v>21.4</v>
      </c>
      <c r="G348">
        <v>18.471340152452846</v>
      </c>
      <c r="H348">
        <f t="shared" si="19"/>
        <v>2.9286598475471521</v>
      </c>
    </row>
    <row r="349" spans="1:9" x14ac:dyDescent="0.3">
      <c r="F349" s="1">
        <f>AVERAGE(F338:F348)</f>
        <v>18.981818181818184</v>
      </c>
      <c r="H349" s="1">
        <f>AVERAGE(H338:H348)</f>
        <v>4.8927029850671442</v>
      </c>
      <c r="I349">
        <f>H349/F349</f>
        <v>0.25775734116733034</v>
      </c>
    </row>
    <row r="350" spans="1:9" x14ac:dyDescent="0.3">
      <c r="A350" t="s">
        <v>6</v>
      </c>
      <c r="B350">
        <v>3</v>
      </c>
      <c r="C350">
        <v>1</v>
      </c>
      <c r="D350">
        <v>1</v>
      </c>
      <c r="E350">
        <v>1</v>
      </c>
      <c r="F350">
        <v>18.2</v>
      </c>
      <c r="G350">
        <v>16.411515182737666</v>
      </c>
      <c r="H350">
        <f>F350-G350</f>
        <v>1.7884848172623329</v>
      </c>
    </row>
    <row r="351" spans="1:9" x14ac:dyDescent="0.3">
      <c r="A351" t="s">
        <v>6</v>
      </c>
      <c r="B351">
        <v>3</v>
      </c>
      <c r="C351">
        <v>1</v>
      </c>
      <c r="D351">
        <v>2</v>
      </c>
      <c r="E351">
        <v>1</v>
      </c>
      <c r="F351">
        <v>17.3</v>
      </c>
      <c r="G351">
        <v>14.68102640019738</v>
      </c>
      <c r="H351">
        <f t="shared" ref="H351:H360" si="20">F351-G351</f>
        <v>2.6189735998026205</v>
      </c>
    </row>
    <row r="352" spans="1:9" x14ac:dyDescent="0.3">
      <c r="A352" t="s">
        <v>6</v>
      </c>
      <c r="B352">
        <v>3</v>
      </c>
      <c r="C352">
        <v>1</v>
      </c>
      <c r="D352">
        <v>3</v>
      </c>
      <c r="E352">
        <v>1</v>
      </c>
      <c r="F352">
        <v>21.1</v>
      </c>
      <c r="G352">
        <v>20.54495129749651</v>
      </c>
      <c r="H352">
        <f t="shared" si="20"/>
        <v>0.55504870250349114</v>
      </c>
    </row>
    <row r="353" spans="1:9" x14ac:dyDescent="0.3">
      <c r="A353" t="s">
        <v>6</v>
      </c>
      <c r="B353">
        <v>3</v>
      </c>
      <c r="C353">
        <v>1</v>
      </c>
      <c r="D353">
        <v>4</v>
      </c>
      <c r="E353">
        <v>1</v>
      </c>
      <c r="F353">
        <v>24.1</v>
      </c>
      <c r="G353">
        <v>23.071979234263299</v>
      </c>
      <c r="H353">
        <f t="shared" si="20"/>
        <v>1.0280207657367022</v>
      </c>
    </row>
    <row r="354" spans="1:9" x14ac:dyDescent="0.3">
      <c r="A354" t="s">
        <v>6</v>
      </c>
      <c r="B354">
        <v>3</v>
      </c>
      <c r="C354">
        <v>1</v>
      </c>
      <c r="D354">
        <v>5</v>
      </c>
      <c r="E354">
        <v>1</v>
      </c>
      <c r="F354">
        <v>17.8</v>
      </c>
      <c r="G354">
        <f>17.9669440074416-0.4</f>
        <v>17.566944007441602</v>
      </c>
      <c r="H354">
        <f t="shared" si="20"/>
        <v>0.23305599255839837</v>
      </c>
    </row>
    <row r="355" spans="1:9" x14ac:dyDescent="0.3">
      <c r="A355" t="s">
        <v>6</v>
      </c>
      <c r="B355">
        <v>3</v>
      </c>
      <c r="C355">
        <v>1</v>
      </c>
      <c r="D355">
        <v>6</v>
      </c>
      <c r="E355">
        <v>1</v>
      </c>
      <c r="F355">
        <v>20.9</v>
      </c>
      <c r="G355">
        <v>19.592953417626326</v>
      </c>
      <c r="H355">
        <f t="shared" si="20"/>
        <v>1.3070465823736725</v>
      </c>
    </row>
    <row r="356" spans="1:9" x14ac:dyDescent="0.3">
      <c r="A356" t="s">
        <v>6</v>
      </c>
      <c r="B356">
        <v>3</v>
      </c>
      <c r="C356">
        <v>1</v>
      </c>
      <c r="D356">
        <v>7</v>
      </c>
      <c r="E356">
        <v>1</v>
      </c>
      <c r="F356">
        <v>20.8</v>
      </c>
      <c r="G356">
        <v>18.337234128683708</v>
      </c>
      <c r="H356">
        <f t="shared" si="20"/>
        <v>2.462765871316293</v>
      </c>
    </row>
    <row r="357" spans="1:9" x14ac:dyDescent="0.3">
      <c r="A357" t="s">
        <v>6</v>
      </c>
      <c r="B357">
        <v>3</v>
      </c>
      <c r="C357">
        <v>1</v>
      </c>
      <c r="D357">
        <v>8</v>
      </c>
      <c r="E357">
        <v>1</v>
      </c>
      <c r="F357">
        <v>19</v>
      </c>
      <c r="G357">
        <f>F357-0.172</f>
        <v>18.827999999999999</v>
      </c>
      <c r="H357">
        <f t="shared" si="20"/>
        <v>0.1720000000000006</v>
      </c>
    </row>
    <row r="358" spans="1:9" x14ac:dyDescent="0.3">
      <c r="A358" t="s">
        <v>6</v>
      </c>
      <c r="B358">
        <v>3</v>
      </c>
      <c r="C358">
        <v>1</v>
      </c>
      <c r="D358">
        <v>9</v>
      </c>
      <c r="E358">
        <v>1</v>
      </c>
      <c r="F358">
        <v>22.8</v>
      </c>
      <c r="G358">
        <v>22.8</v>
      </c>
      <c r="H358">
        <f t="shared" si="20"/>
        <v>0</v>
      </c>
    </row>
    <row r="359" spans="1:9" x14ac:dyDescent="0.3">
      <c r="A359" t="s">
        <v>6</v>
      </c>
      <c r="B359">
        <v>3</v>
      </c>
      <c r="C359">
        <v>1</v>
      </c>
      <c r="D359">
        <v>10</v>
      </c>
      <c r="E359">
        <v>1</v>
      </c>
      <c r="F359">
        <v>25.9</v>
      </c>
      <c r="G359">
        <v>23.806373441391401</v>
      </c>
      <c r="H359">
        <f t="shared" si="20"/>
        <v>2.093626558608598</v>
      </c>
    </row>
    <row r="360" spans="1:9" x14ac:dyDescent="0.3">
      <c r="A360" t="s">
        <v>6</v>
      </c>
      <c r="B360">
        <v>3</v>
      </c>
      <c r="C360">
        <v>1</v>
      </c>
      <c r="D360">
        <v>11</v>
      </c>
      <c r="E360">
        <v>1</v>
      </c>
      <c r="F360">
        <v>17.600000000000001</v>
      </c>
      <c r="G360">
        <v>15.704394369510899</v>
      </c>
      <c r="H360">
        <f t="shared" si="20"/>
        <v>1.8956056304891025</v>
      </c>
    </row>
    <row r="361" spans="1:9" x14ac:dyDescent="0.3">
      <c r="F361" s="1">
        <f>AVERAGE(F350:F360)</f>
        <v>20.500000000000004</v>
      </c>
      <c r="H361" s="1">
        <f>AVERAGE(H350:H360)</f>
        <v>1.286784410968292</v>
      </c>
      <c r="I361">
        <f>H361/F361</f>
        <v>6.2769971266745939E-2</v>
      </c>
    </row>
    <row r="362" spans="1:9" x14ac:dyDescent="0.3">
      <c r="A362" t="s">
        <v>6</v>
      </c>
      <c r="B362">
        <v>3</v>
      </c>
      <c r="C362">
        <v>2</v>
      </c>
      <c r="D362">
        <v>1</v>
      </c>
      <c r="E362">
        <v>0</v>
      </c>
      <c r="F362">
        <v>15.8121394682075</v>
      </c>
      <c r="G362">
        <v>1.9448200359190093</v>
      </c>
      <c r="H362">
        <f>F362-G362</f>
        <v>13.86731943228849</v>
      </c>
    </row>
    <row r="363" spans="1:9" x14ac:dyDescent="0.3">
      <c r="A363" t="s">
        <v>6</v>
      </c>
      <c r="B363">
        <v>3</v>
      </c>
      <c r="C363">
        <v>2</v>
      </c>
      <c r="D363">
        <v>2</v>
      </c>
      <c r="E363">
        <v>0</v>
      </c>
      <c r="F363">
        <v>17.228587410318799</v>
      </c>
      <c r="G363">
        <v>3.0605825921091729</v>
      </c>
      <c r="H363">
        <f t="shared" ref="H363:H426" si="21">F363-G363</f>
        <v>14.168004818209626</v>
      </c>
    </row>
    <row r="364" spans="1:9" x14ac:dyDescent="0.3">
      <c r="A364" t="s">
        <v>6</v>
      </c>
      <c r="B364">
        <v>3</v>
      </c>
      <c r="C364">
        <v>2</v>
      </c>
      <c r="D364">
        <v>3</v>
      </c>
      <c r="E364">
        <v>0</v>
      </c>
      <c r="F364">
        <v>13.304480987447301</v>
      </c>
      <c r="G364">
        <v>2.3606392369224016</v>
      </c>
      <c r="H364">
        <f t="shared" si="21"/>
        <v>10.9438417505249</v>
      </c>
    </row>
    <row r="365" spans="1:9" x14ac:dyDescent="0.3">
      <c r="A365" t="s">
        <v>6</v>
      </c>
      <c r="B365">
        <v>3</v>
      </c>
      <c r="C365">
        <v>2</v>
      </c>
      <c r="D365">
        <v>4</v>
      </c>
      <c r="E365">
        <v>0</v>
      </c>
      <c r="F365">
        <v>19.1186987903621</v>
      </c>
      <c r="G365">
        <v>9.1591144412412895</v>
      </c>
      <c r="H365">
        <f t="shared" si="21"/>
        <v>9.95958434912081</v>
      </c>
    </row>
    <row r="366" spans="1:9" x14ac:dyDescent="0.3">
      <c r="A366" t="s">
        <v>6</v>
      </c>
      <c r="B366">
        <v>3</v>
      </c>
      <c r="C366">
        <v>2</v>
      </c>
      <c r="D366">
        <v>5</v>
      </c>
      <c r="E366">
        <v>0</v>
      </c>
      <c r="F366">
        <v>17.3538237585154</v>
      </c>
      <c r="G366">
        <f>F366-0.329</f>
        <v>17.024823758515399</v>
      </c>
      <c r="H366">
        <f t="shared" si="21"/>
        <v>0.32900000000000063</v>
      </c>
    </row>
    <row r="367" spans="1:9" x14ac:dyDescent="0.3">
      <c r="A367" t="s">
        <v>6</v>
      </c>
      <c r="B367">
        <v>3</v>
      </c>
      <c r="C367">
        <v>2</v>
      </c>
      <c r="D367">
        <v>6</v>
      </c>
      <c r="E367">
        <v>0</v>
      </c>
      <c r="F367">
        <v>15.533630150881301</v>
      </c>
      <c r="G367">
        <v>4.1280295843142403</v>
      </c>
      <c r="H367">
        <f t="shared" si="21"/>
        <v>11.40560056656706</v>
      </c>
    </row>
    <row r="368" spans="1:9" x14ac:dyDescent="0.3">
      <c r="A368" t="s">
        <v>6</v>
      </c>
      <c r="B368">
        <v>3</v>
      </c>
      <c r="C368">
        <v>2</v>
      </c>
      <c r="D368">
        <v>7</v>
      </c>
      <c r="E368">
        <v>0</v>
      </c>
      <c r="F368">
        <v>15.231243582933599</v>
      </c>
      <c r="G368">
        <f>F368-(0.643+2.293)</f>
        <v>12.295243582933599</v>
      </c>
      <c r="H368">
        <f t="shared" si="21"/>
        <v>2.9359999999999999</v>
      </c>
    </row>
    <row r="369" spans="1:9" x14ac:dyDescent="0.3">
      <c r="A369" t="s">
        <v>6</v>
      </c>
      <c r="B369">
        <v>3</v>
      </c>
      <c r="C369">
        <v>2</v>
      </c>
      <c r="D369">
        <v>8</v>
      </c>
      <c r="E369">
        <v>0</v>
      </c>
      <c r="F369">
        <v>17.286692611101302</v>
      </c>
      <c r="H369">
        <f t="shared" si="21"/>
        <v>17.286692611101302</v>
      </c>
    </row>
    <row r="370" spans="1:9" x14ac:dyDescent="0.3">
      <c r="A370" t="s">
        <v>6</v>
      </c>
      <c r="B370">
        <v>3</v>
      </c>
      <c r="C370">
        <v>2</v>
      </c>
      <c r="D370">
        <v>9</v>
      </c>
      <c r="E370">
        <v>0</v>
      </c>
      <c r="F370">
        <v>18.715578275433199</v>
      </c>
      <c r="G370">
        <f>F370-(1.95+1.354+1.794)</f>
        <v>13.617578275433198</v>
      </c>
      <c r="H370">
        <f t="shared" si="21"/>
        <v>5.0980000000000008</v>
      </c>
    </row>
    <row r="371" spans="1:9" x14ac:dyDescent="0.3">
      <c r="A371" t="s">
        <v>6</v>
      </c>
      <c r="B371">
        <v>3</v>
      </c>
      <c r="C371">
        <v>2</v>
      </c>
      <c r="D371">
        <v>10</v>
      </c>
      <c r="E371">
        <v>0</v>
      </c>
      <c r="F371">
        <v>20.558370487147201</v>
      </c>
      <c r="H371">
        <f t="shared" si="21"/>
        <v>20.558370487147201</v>
      </c>
    </row>
    <row r="372" spans="1:9" x14ac:dyDescent="0.3">
      <c r="A372" t="s">
        <v>6</v>
      </c>
      <c r="B372">
        <v>3</v>
      </c>
      <c r="C372">
        <v>2</v>
      </c>
      <c r="D372">
        <v>11</v>
      </c>
      <c r="E372">
        <v>0</v>
      </c>
      <c r="F372">
        <v>13.428205513372999</v>
      </c>
      <c r="G372">
        <v>1.1959715308622751</v>
      </c>
      <c r="H372">
        <f t="shared" si="21"/>
        <v>12.232233982510724</v>
      </c>
    </row>
    <row r="373" spans="1:9" x14ac:dyDescent="0.3">
      <c r="F373" s="1">
        <f>AVERAGE(F362:F372)</f>
        <v>16.688313730520061</v>
      </c>
      <c r="H373" s="1">
        <f>AVERAGE(H362:H372)</f>
        <v>10.798604363406374</v>
      </c>
      <c r="I373">
        <f>H373/F373</f>
        <v>0.64707582430318178</v>
      </c>
    </row>
    <row r="374" spans="1:9" x14ac:dyDescent="0.3">
      <c r="A374" t="s">
        <v>6</v>
      </c>
      <c r="B374">
        <v>3</v>
      </c>
      <c r="C374">
        <v>2</v>
      </c>
      <c r="D374">
        <v>1</v>
      </c>
      <c r="E374">
        <v>1E-4</v>
      </c>
      <c r="F374">
        <v>13.5346447324793</v>
      </c>
      <c r="G374">
        <v>6.2060249150062399</v>
      </c>
      <c r="H374">
        <f t="shared" si="21"/>
        <v>7.3286198174730606</v>
      </c>
    </row>
    <row r="375" spans="1:9" x14ac:dyDescent="0.3">
      <c r="A375" t="s">
        <v>6</v>
      </c>
      <c r="B375">
        <v>3</v>
      </c>
      <c r="C375">
        <v>2</v>
      </c>
      <c r="D375">
        <v>2</v>
      </c>
      <c r="E375">
        <v>1E-4</v>
      </c>
      <c r="F375">
        <v>14.5058941136879</v>
      </c>
      <c r="G375">
        <v>6.794729659746066</v>
      </c>
      <c r="H375">
        <f t="shared" si="21"/>
        <v>7.7111644539418336</v>
      </c>
    </row>
    <row r="376" spans="1:9" x14ac:dyDescent="0.3">
      <c r="A376" t="s">
        <v>6</v>
      </c>
      <c r="B376">
        <v>3</v>
      </c>
      <c r="C376">
        <v>2</v>
      </c>
      <c r="D376">
        <v>3</v>
      </c>
      <c r="E376">
        <v>1E-4</v>
      </c>
      <c r="F376">
        <v>15.345291318778701</v>
      </c>
      <c r="G376">
        <v>5.2434561540245186</v>
      </c>
      <c r="H376">
        <f t="shared" si="21"/>
        <v>10.101835164754181</v>
      </c>
    </row>
    <row r="377" spans="1:9" x14ac:dyDescent="0.3">
      <c r="A377" t="s">
        <v>6</v>
      </c>
      <c r="B377">
        <v>3</v>
      </c>
      <c r="C377">
        <v>2</v>
      </c>
      <c r="D377">
        <v>4</v>
      </c>
      <c r="E377">
        <v>1E-4</v>
      </c>
      <c r="F377">
        <v>15.296863521013501</v>
      </c>
      <c r="G377">
        <v>1.0131749768956551</v>
      </c>
      <c r="H377">
        <f t="shared" si="21"/>
        <v>14.283688544117846</v>
      </c>
    </row>
    <row r="378" spans="1:9" x14ac:dyDescent="0.3">
      <c r="A378" t="s">
        <v>6</v>
      </c>
      <c r="B378">
        <v>3</v>
      </c>
      <c r="C378">
        <v>2</v>
      </c>
      <c r="D378">
        <v>5</v>
      </c>
      <c r="E378">
        <v>1E-4</v>
      </c>
      <c r="F378">
        <v>14.0760540709168</v>
      </c>
      <c r="G378">
        <v>3.83524053421753</v>
      </c>
      <c r="H378">
        <f t="shared" si="21"/>
        <v>10.240813536699271</v>
      </c>
    </row>
    <row r="379" spans="1:9" x14ac:dyDescent="0.3">
      <c r="A379" t="s">
        <v>6</v>
      </c>
      <c r="B379">
        <v>3</v>
      </c>
      <c r="C379">
        <v>2</v>
      </c>
      <c r="D379">
        <v>6</v>
      </c>
      <c r="E379">
        <v>1E-4</v>
      </c>
      <c r="F379">
        <v>14.6514149959481</v>
      </c>
      <c r="H379">
        <f t="shared" si="21"/>
        <v>14.6514149959481</v>
      </c>
    </row>
    <row r="380" spans="1:9" x14ac:dyDescent="0.3">
      <c r="A380" t="s">
        <v>6</v>
      </c>
      <c r="B380">
        <v>3</v>
      </c>
      <c r="C380">
        <v>2</v>
      </c>
      <c r="D380">
        <v>7</v>
      </c>
      <c r="E380">
        <v>1E-4</v>
      </c>
      <c r="F380">
        <v>14.873269058127599</v>
      </c>
      <c r="G380">
        <v>7.1567088048887308</v>
      </c>
      <c r="H380">
        <f t="shared" si="21"/>
        <v>7.7165602532388684</v>
      </c>
    </row>
    <row r="381" spans="1:9" x14ac:dyDescent="0.3">
      <c r="A381" t="s">
        <v>6</v>
      </c>
      <c r="B381">
        <v>3</v>
      </c>
      <c r="C381">
        <v>2</v>
      </c>
      <c r="D381">
        <v>8</v>
      </c>
      <c r="E381">
        <v>1E-4</v>
      </c>
      <c r="F381">
        <v>16.5550095711355</v>
      </c>
      <c r="G381">
        <v>10.238064423576652</v>
      </c>
      <c r="H381">
        <f t="shared" si="21"/>
        <v>6.3169451475588474</v>
      </c>
    </row>
    <row r="382" spans="1:9" x14ac:dyDescent="0.3">
      <c r="A382" t="s">
        <v>6</v>
      </c>
      <c r="B382">
        <v>3</v>
      </c>
      <c r="C382">
        <v>2</v>
      </c>
      <c r="D382">
        <v>9</v>
      </c>
      <c r="E382">
        <v>1E-4</v>
      </c>
      <c r="F382">
        <v>15.3751663642421</v>
      </c>
      <c r="H382">
        <f t="shared" si="21"/>
        <v>15.3751663642421</v>
      </c>
    </row>
    <row r="383" spans="1:9" x14ac:dyDescent="0.3">
      <c r="A383" t="s">
        <v>6</v>
      </c>
      <c r="B383">
        <v>3</v>
      </c>
      <c r="C383">
        <v>2</v>
      </c>
      <c r="D383">
        <v>10</v>
      </c>
      <c r="E383">
        <v>1E-4</v>
      </c>
      <c r="F383">
        <v>17.760369653193202</v>
      </c>
      <c r="G383">
        <v>1.3876916749824544</v>
      </c>
      <c r="H383">
        <f t="shared" si="21"/>
        <v>16.372677978210746</v>
      </c>
    </row>
    <row r="384" spans="1:9" x14ac:dyDescent="0.3">
      <c r="A384" t="s">
        <v>6</v>
      </c>
      <c r="B384">
        <v>3</v>
      </c>
      <c r="C384">
        <v>2</v>
      </c>
      <c r="D384">
        <v>11</v>
      </c>
      <c r="E384">
        <v>1E-4</v>
      </c>
      <c r="F384">
        <v>15.4299830359236</v>
      </c>
      <c r="H384">
        <f t="shared" si="21"/>
        <v>15.4299830359236</v>
      </c>
    </row>
    <row r="385" spans="1:9" x14ac:dyDescent="0.3">
      <c r="F385" s="1">
        <f>AVERAGE(F374:F384)</f>
        <v>15.218541857767848</v>
      </c>
      <c r="H385" s="1">
        <f>AVERAGE(H374:H384)</f>
        <v>11.411715390191679</v>
      </c>
      <c r="I385">
        <f>H385/F385</f>
        <v>0.74985603067924089</v>
      </c>
    </row>
    <row r="386" spans="1:9" x14ac:dyDescent="0.3">
      <c r="A386" t="s">
        <v>6</v>
      </c>
      <c r="B386">
        <v>3</v>
      </c>
      <c r="C386">
        <v>2</v>
      </c>
      <c r="D386">
        <v>1</v>
      </c>
      <c r="E386">
        <v>1E-3</v>
      </c>
      <c r="F386">
        <v>19.7135910216737</v>
      </c>
      <c r="G386">
        <v>3.3861899336319099</v>
      </c>
      <c r="H386">
        <f t="shared" si="21"/>
        <v>16.327401088041789</v>
      </c>
    </row>
    <row r="387" spans="1:9" x14ac:dyDescent="0.3">
      <c r="A387" t="s">
        <v>6</v>
      </c>
      <c r="B387">
        <v>3</v>
      </c>
      <c r="C387">
        <v>2</v>
      </c>
      <c r="D387">
        <v>2</v>
      </c>
      <c r="E387">
        <v>1E-3</v>
      </c>
      <c r="F387">
        <v>16.4406952396835</v>
      </c>
      <c r="G387">
        <f>F387-0.1</f>
        <v>16.340695239683498</v>
      </c>
      <c r="H387">
        <f t="shared" si="21"/>
        <v>0.10000000000000142</v>
      </c>
    </row>
    <row r="388" spans="1:9" x14ac:dyDescent="0.3">
      <c r="A388" t="s">
        <v>6</v>
      </c>
      <c r="B388">
        <v>3</v>
      </c>
      <c r="C388">
        <v>2</v>
      </c>
      <c r="D388">
        <v>3</v>
      </c>
      <c r="E388">
        <v>1E-3</v>
      </c>
      <c r="F388">
        <v>15.3657494394722</v>
      </c>
      <c r="G388">
        <v>15.265700000000001</v>
      </c>
      <c r="H388">
        <f t="shared" si="21"/>
        <v>0.10004943947219935</v>
      </c>
    </row>
    <row r="389" spans="1:9" x14ac:dyDescent="0.3">
      <c r="A389" t="s">
        <v>6</v>
      </c>
      <c r="B389">
        <v>3</v>
      </c>
      <c r="C389">
        <v>2</v>
      </c>
      <c r="D389">
        <v>4</v>
      </c>
      <c r="E389">
        <v>1E-3</v>
      </c>
      <c r="F389">
        <v>17.245220844837199</v>
      </c>
      <c r="G389">
        <v>2.8262978055709898</v>
      </c>
      <c r="H389">
        <f t="shared" si="21"/>
        <v>14.418923039266209</v>
      </c>
    </row>
    <row r="390" spans="1:9" x14ac:dyDescent="0.3">
      <c r="A390" t="s">
        <v>6</v>
      </c>
      <c r="B390">
        <v>3</v>
      </c>
      <c r="C390">
        <v>2</v>
      </c>
      <c r="D390">
        <v>5</v>
      </c>
      <c r="E390">
        <v>1E-3</v>
      </c>
      <c r="F390">
        <v>16.420812718883699</v>
      </c>
      <c r="H390">
        <f t="shared" si="21"/>
        <v>16.420812718883699</v>
      </c>
    </row>
    <row r="391" spans="1:9" x14ac:dyDescent="0.3">
      <c r="A391" t="s">
        <v>6</v>
      </c>
      <c r="B391">
        <v>3</v>
      </c>
      <c r="C391">
        <v>2</v>
      </c>
      <c r="D391">
        <v>6</v>
      </c>
      <c r="E391">
        <v>1E-3</v>
      </c>
      <c r="F391">
        <v>16.870336810767</v>
      </c>
      <c r="H391">
        <f t="shared" si="21"/>
        <v>16.870336810767</v>
      </c>
    </row>
    <row r="392" spans="1:9" x14ac:dyDescent="0.3">
      <c r="A392" t="s">
        <v>6</v>
      </c>
      <c r="B392">
        <v>3</v>
      </c>
      <c r="C392">
        <v>2</v>
      </c>
      <c r="D392">
        <v>7</v>
      </c>
      <c r="E392">
        <v>1E-3</v>
      </c>
      <c r="F392">
        <v>14.8445766239862</v>
      </c>
      <c r="G392">
        <v>7.0336489514752127</v>
      </c>
      <c r="H392">
        <f t="shared" si="21"/>
        <v>7.8109276725109869</v>
      </c>
    </row>
    <row r="393" spans="1:9" x14ac:dyDescent="0.3">
      <c r="A393" t="s">
        <v>6</v>
      </c>
      <c r="B393">
        <v>3</v>
      </c>
      <c r="C393">
        <v>2</v>
      </c>
      <c r="D393">
        <v>8</v>
      </c>
      <c r="E393">
        <v>1E-3</v>
      </c>
      <c r="F393">
        <v>14.4222253105292</v>
      </c>
      <c r="H393">
        <f t="shared" si="21"/>
        <v>14.4222253105292</v>
      </c>
    </row>
    <row r="394" spans="1:9" x14ac:dyDescent="0.3">
      <c r="A394" t="s">
        <v>6</v>
      </c>
      <c r="B394">
        <v>3</v>
      </c>
      <c r="C394">
        <v>2</v>
      </c>
      <c r="D394">
        <v>9</v>
      </c>
      <c r="E394">
        <v>1E-3</v>
      </c>
      <c r="F394">
        <v>13.352814374216299</v>
      </c>
      <c r="H394">
        <f t="shared" si="21"/>
        <v>13.352814374216299</v>
      </c>
    </row>
    <row r="395" spans="1:9" x14ac:dyDescent="0.3">
      <c r="A395" t="s">
        <v>6</v>
      </c>
      <c r="B395">
        <v>3</v>
      </c>
      <c r="C395">
        <v>2</v>
      </c>
      <c r="D395">
        <v>10</v>
      </c>
      <c r="E395">
        <v>1E-3</v>
      </c>
      <c r="F395">
        <v>21.742485840112099</v>
      </c>
      <c r="G395">
        <v>16.800699716303601</v>
      </c>
      <c r="H395">
        <f t="shared" si="21"/>
        <v>4.9417861238084981</v>
      </c>
    </row>
    <row r="396" spans="1:9" x14ac:dyDescent="0.3">
      <c r="A396" t="s">
        <v>6</v>
      </c>
      <c r="B396">
        <v>3</v>
      </c>
      <c r="C396">
        <v>2</v>
      </c>
      <c r="D396">
        <v>11</v>
      </c>
      <c r="E396">
        <v>1E-3</v>
      </c>
      <c r="F396">
        <v>17.244737215952899</v>
      </c>
      <c r="G396">
        <f>F396-(1.591+0.3)</f>
        <v>15.353737215952899</v>
      </c>
      <c r="H396">
        <f t="shared" si="21"/>
        <v>1.891</v>
      </c>
    </row>
    <row r="397" spans="1:9" x14ac:dyDescent="0.3">
      <c r="F397" s="1">
        <f>AVERAGE(F386:F396)</f>
        <v>16.696658676374</v>
      </c>
      <c r="H397" s="1">
        <f>AVERAGE(H386:H396)</f>
        <v>9.6960251434087166</v>
      </c>
      <c r="I397">
        <f>H397/F397</f>
        <v>0.58071649731504216</v>
      </c>
    </row>
    <row r="398" spans="1:9" x14ac:dyDescent="0.3">
      <c r="A398" t="s">
        <v>6</v>
      </c>
      <c r="B398">
        <v>3</v>
      </c>
      <c r="C398">
        <v>2</v>
      </c>
      <c r="D398">
        <v>1</v>
      </c>
      <c r="E398">
        <v>0.01</v>
      </c>
      <c r="F398">
        <v>14.782251517796601</v>
      </c>
      <c r="G398">
        <v>8.3514016982733104</v>
      </c>
      <c r="H398">
        <f t="shared" si="21"/>
        <v>6.4308498195232904</v>
      </c>
    </row>
    <row r="399" spans="1:9" x14ac:dyDescent="0.3">
      <c r="A399" t="s">
        <v>6</v>
      </c>
      <c r="B399">
        <v>3</v>
      </c>
      <c r="C399">
        <v>2</v>
      </c>
      <c r="D399">
        <v>2</v>
      </c>
      <c r="E399">
        <v>0.01</v>
      </c>
      <c r="F399">
        <v>14.611423583433</v>
      </c>
      <c r="G399">
        <v>8.655892713017499</v>
      </c>
      <c r="H399">
        <f t="shared" si="21"/>
        <v>5.955530870415501</v>
      </c>
    </row>
    <row r="400" spans="1:9" x14ac:dyDescent="0.3">
      <c r="A400" t="s">
        <v>6</v>
      </c>
      <c r="B400">
        <v>3</v>
      </c>
      <c r="C400">
        <v>2</v>
      </c>
      <c r="D400">
        <v>3</v>
      </c>
      <c r="E400">
        <v>0.01</v>
      </c>
      <c r="F400">
        <v>16.892951147891399</v>
      </c>
      <c r="G400">
        <v>13.086329747630774</v>
      </c>
      <c r="H400">
        <f t="shared" si="21"/>
        <v>3.8066214002606245</v>
      </c>
    </row>
    <row r="401" spans="1:9" x14ac:dyDescent="0.3">
      <c r="A401" t="s">
        <v>6</v>
      </c>
      <c r="B401">
        <v>3</v>
      </c>
      <c r="C401">
        <v>2</v>
      </c>
      <c r="D401">
        <v>4</v>
      </c>
      <c r="E401">
        <v>0.01</v>
      </c>
      <c r="F401">
        <v>16.910370635389299</v>
      </c>
      <c r="G401">
        <v>8.2710848853053101</v>
      </c>
      <c r="H401">
        <f t="shared" si="21"/>
        <v>8.6392857500839888</v>
      </c>
    </row>
    <row r="402" spans="1:9" x14ac:dyDescent="0.3">
      <c r="A402" t="s">
        <v>6</v>
      </c>
      <c r="B402">
        <v>3</v>
      </c>
      <c r="C402">
        <v>2</v>
      </c>
      <c r="D402">
        <v>5</v>
      </c>
      <c r="E402">
        <v>0.01</v>
      </c>
      <c r="F402">
        <v>16.274447577395801</v>
      </c>
      <c r="G402">
        <v>11.4768285162179</v>
      </c>
      <c r="H402">
        <f t="shared" si="21"/>
        <v>4.797619061177901</v>
      </c>
    </row>
    <row r="403" spans="1:9" x14ac:dyDescent="0.3">
      <c r="A403" t="s">
        <v>6</v>
      </c>
      <c r="B403">
        <v>3</v>
      </c>
      <c r="C403">
        <v>2</v>
      </c>
      <c r="D403">
        <v>6</v>
      </c>
      <c r="E403">
        <v>0.01</v>
      </c>
      <c r="F403">
        <v>17.5067117404957</v>
      </c>
      <c r="G403">
        <v>7.0812518382018137</v>
      </c>
      <c r="H403">
        <f t="shared" si="21"/>
        <v>10.425459902293886</v>
      </c>
    </row>
    <row r="404" spans="1:9" x14ac:dyDescent="0.3">
      <c r="A404" t="s">
        <v>6</v>
      </c>
      <c r="B404">
        <v>3</v>
      </c>
      <c r="C404">
        <v>2</v>
      </c>
      <c r="D404">
        <v>7</v>
      </c>
      <c r="E404">
        <v>0.01</v>
      </c>
      <c r="F404">
        <v>20.051990115795999</v>
      </c>
      <c r="G404">
        <f>F404-(1.367+8.724)</f>
        <v>9.9609901157959975</v>
      </c>
      <c r="H404">
        <f t="shared" si="21"/>
        <v>10.091000000000001</v>
      </c>
    </row>
    <row r="405" spans="1:9" x14ac:dyDescent="0.3">
      <c r="A405" t="s">
        <v>6</v>
      </c>
      <c r="B405">
        <v>3</v>
      </c>
      <c r="C405">
        <v>2</v>
      </c>
      <c r="D405">
        <v>8</v>
      </c>
      <c r="E405">
        <v>0.01</v>
      </c>
      <c r="F405">
        <v>15.297323240796199</v>
      </c>
      <c r="G405">
        <v>7.5356715489888932</v>
      </c>
      <c r="H405">
        <f t="shared" si="21"/>
        <v>7.7616516918073062</v>
      </c>
    </row>
    <row r="406" spans="1:9" x14ac:dyDescent="0.3">
      <c r="A406" t="s">
        <v>6</v>
      </c>
      <c r="B406">
        <v>3</v>
      </c>
      <c r="C406">
        <v>2</v>
      </c>
      <c r="D406">
        <v>9</v>
      </c>
      <c r="E406">
        <v>0.01</v>
      </c>
      <c r="F406">
        <v>19.145046022559999</v>
      </c>
      <c r="G406">
        <v>9.5855754071866741</v>
      </c>
      <c r="H406">
        <f t="shared" si="21"/>
        <v>9.5594706153733249</v>
      </c>
    </row>
    <row r="407" spans="1:9" x14ac:dyDescent="0.3">
      <c r="A407" t="s">
        <v>6</v>
      </c>
      <c r="B407">
        <v>3</v>
      </c>
      <c r="C407">
        <v>2</v>
      </c>
      <c r="D407">
        <v>10</v>
      </c>
      <c r="E407">
        <v>0.01</v>
      </c>
      <c r="F407">
        <v>22.046021044168299</v>
      </c>
      <c r="G407">
        <v>12.620052635415144</v>
      </c>
      <c r="H407">
        <f t="shared" si="21"/>
        <v>9.425968408753155</v>
      </c>
    </row>
    <row r="408" spans="1:9" x14ac:dyDescent="0.3">
      <c r="A408" t="s">
        <v>6</v>
      </c>
      <c r="B408">
        <v>3</v>
      </c>
      <c r="C408">
        <v>2</v>
      </c>
      <c r="D408">
        <v>11</v>
      </c>
      <c r="E408">
        <v>0.01</v>
      </c>
      <c r="F408">
        <v>14.667103229931501</v>
      </c>
      <c r="G408">
        <v>10.950839517869356</v>
      </c>
      <c r="H408">
        <f t="shared" si="21"/>
        <v>3.716263712062144</v>
      </c>
    </row>
    <row r="409" spans="1:9" x14ac:dyDescent="0.3">
      <c r="F409" s="1">
        <f>AVERAGE(F398:F408)</f>
        <v>17.107785441423076</v>
      </c>
      <c r="H409" s="1">
        <f>AVERAGE(H398:H408)</f>
        <v>7.3281564756137385</v>
      </c>
      <c r="I409">
        <f>H409/F409</f>
        <v>0.42835213831183994</v>
      </c>
    </row>
    <row r="410" spans="1:9" x14ac:dyDescent="0.3">
      <c r="A410" t="s">
        <v>6</v>
      </c>
      <c r="B410">
        <v>3</v>
      </c>
      <c r="C410">
        <v>2</v>
      </c>
      <c r="D410">
        <v>1</v>
      </c>
      <c r="E410">
        <v>0.1</v>
      </c>
      <c r="F410">
        <v>19.5793984393068</v>
      </c>
      <c r="G410">
        <f>17.739-0.172</f>
        <v>17.567</v>
      </c>
      <c r="H410">
        <f t="shared" si="21"/>
        <v>2.0123984393068</v>
      </c>
    </row>
    <row r="411" spans="1:9" x14ac:dyDescent="0.3">
      <c r="A411" t="s">
        <v>6</v>
      </c>
      <c r="B411">
        <v>3</v>
      </c>
      <c r="C411">
        <v>2</v>
      </c>
      <c r="D411">
        <v>2</v>
      </c>
      <c r="E411">
        <v>0.1</v>
      </c>
      <c r="F411">
        <v>18.408845337032002</v>
      </c>
      <c r="G411">
        <f>F411-0.756589</f>
        <v>17.652256337032</v>
      </c>
      <c r="H411">
        <f t="shared" si="21"/>
        <v>0.75658900000000173</v>
      </c>
    </row>
    <row r="412" spans="1:9" x14ac:dyDescent="0.3">
      <c r="A412" t="s">
        <v>6</v>
      </c>
      <c r="B412">
        <v>3</v>
      </c>
      <c r="C412">
        <v>2</v>
      </c>
      <c r="D412">
        <v>3</v>
      </c>
      <c r="E412">
        <v>0.1</v>
      </c>
      <c r="F412">
        <v>14.8224296356591</v>
      </c>
      <c r="G412">
        <v>12.627805309712933</v>
      </c>
      <c r="H412">
        <f t="shared" si="21"/>
        <v>2.1946243259461671</v>
      </c>
    </row>
    <row r="413" spans="1:9" x14ac:dyDescent="0.3">
      <c r="A413" t="s">
        <v>6</v>
      </c>
      <c r="B413">
        <v>3</v>
      </c>
      <c r="C413">
        <v>2</v>
      </c>
      <c r="D413">
        <v>4</v>
      </c>
      <c r="E413">
        <v>0.1</v>
      </c>
      <c r="F413">
        <v>14.8341623094346</v>
      </c>
      <c r="G413">
        <v>10.591368233927945</v>
      </c>
      <c r="H413">
        <f t="shared" si="21"/>
        <v>4.2427940755066551</v>
      </c>
    </row>
    <row r="414" spans="1:9" x14ac:dyDescent="0.3">
      <c r="A414" t="s">
        <v>6</v>
      </c>
      <c r="B414">
        <v>3</v>
      </c>
      <c r="C414">
        <v>2</v>
      </c>
      <c r="D414">
        <v>5</v>
      </c>
      <c r="E414">
        <v>0.1</v>
      </c>
      <c r="F414">
        <v>19.076517896597402</v>
      </c>
      <c r="G414">
        <v>12.893797047897895</v>
      </c>
      <c r="H414">
        <f t="shared" si="21"/>
        <v>6.1827208486995069</v>
      </c>
    </row>
    <row r="415" spans="1:9" x14ac:dyDescent="0.3">
      <c r="A415" t="s">
        <v>6</v>
      </c>
      <c r="B415">
        <v>3</v>
      </c>
      <c r="C415">
        <v>2</v>
      </c>
      <c r="D415">
        <v>6</v>
      </c>
      <c r="E415">
        <v>0.1</v>
      </c>
      <c r="F415">
        <v>15.068316394167001</v>
      </c>
      <c r="G415">
        <v>13.418423758565959</v>
      </c>
      <c r="H415">
        <f t="shared" si="21"/>
        <v>1.6498926356010415</v>
      </c>
    </row>
    <row r="416" spans="1:9" x14ac:dyDescent="0.3">
      <c r="A416" t="s">
        <v>6</v>
      </c>
      <c r="B416">
        <v>3</v>
      </c>
      <c r="C416">
        <v>2</v>
      </c>
      <c r="D416">
        <v>7</v>
      </c>
      <c r="E416">
        <v>0.1</v>
      </c>
      <c r="F416">
        <v>14.290552364118399</v>
      </c>
      <c r="G416">
        <v>14.290552364118399</v>
      </c>
      <c r="H416">
        <f t="shared" si="21"/>
        <v>0</v>
      </c>
    </row>
    <row r="417" spans="1:9" x14ac:dyDescent="0.3">
      <c r="A417" t="s">
        <v>6</v>
      </c>
      <c r="B417">
        <v>3</v>
      </c>
      <c r="C417">
        <v>2</v>
      </c>
      <c r="D417">
        <v>8</v>
      </c>
      <c r="E417">
        <v>0.1</v>
      </c>
      <c r="F417">
        <v>16.504021210782099</v>
      </c>
      <c r="G417">
        <v>13.85261854992625</v>
      </c>
      <c r="H417">
        <f t="shared" si="21"/>
        <v>2.6514026608558492</v>
      </c>
    </row>
    <row r="418" spans="1:9" x14ac:dyDescent="0.3">
      <c r="A418" t="s">
        <v>6</v>
      </c>
      <c r="B418">
        <v>3</v>
      </c>
      <c r="C418">
        <v>2</v>
      </c>
      <c r="D418">
        <v>9</v>
      </c>
      <c r="E418">
        <v>0.1</v>
      </c>
      <c r="F418">
        <v>14.8433710746932</v>
      </c>
      <c r="G418">
        <v>13.437310382235067</v>
      </c>
      <c r="H418">
        <f t="shared" si="21"/>
        <v>1.4060606924581336</v>
      </c>
    </row>
    <row r="419" spans="1:9" x14ac:dyDescent="0.3">
      <c r="A419" t="s">
        <v>6</v>
      </c>
      <c r="B419">
        <v>3</v>
      </c>
      <c r="C419">
        <v>2</v>
      </c>
      <c r="D419">
        <v>10</v>
      </c>
      <c r="E419">
        <v>0.1</v>
      </c>
      <c r="F419">
        <v>17.549206609986101</v>
      </c>
      <c r="G419">
        <v>15.8461417486178</v>
      </c>
      <c r="H419">
        <f t="shared" si="21"/>
        <v>1.7030648613683006</v>
      </c>
    </row>
    <row r="420" spans="1:9" x14ac:dyDescent="0.3">
      <c r="A420" t="s">
        <v>6</v>
      </c>
      <c r="B420">
        <v>3</v>
      </c>
      <c r="C420">
        <v>2</v>
      </c>
      <c r="D420">
        <v>11</v>
      </c>
      <c r="E420">
        <v>0.1</v>
      </c>
      <c r="F420">
        <v>16.114066833087598</v>
      </c>
      <c r="G420">
        <v>14.100136979220499</v>
      </c>
      <c r="H420">
        <f t="shared" si="21"/>
        <v>2.0139298538670989</v>
      </c>
    </row>
    <row r="421" spans="1:9" x14ac:dyDescent="0.3">
      <c r="F421" s="1">
        <f>AVERAGE(F410:F420)</f>
        <v>16.462808009533116</v>
      </c>
      <c r="H421" s="1">
        <f>AVERAGE(H410:H420)</f>
        <v>2.2557706721463235</v>
      </c>
      <c r="I421">
        <f>H421/F421</f>
        <v>0.13702223040201128</v>
      </c>
    </row>
    <row r="422" spans="1:9" x14ac:dyDescent="0.3">
      <c r="A422" t="s">
        <v>6</v>
      </c>
      <c r="B422">
        <v>3</v>
      </c>
      <c r="C422">
        <v>2</v>
      </c>
      <c r="D422">
        <v>1</v>
      </c>
      <c r="E422">
        <v>1</v>
      </c>
      <c r="F422">
        <v>18.8376684830118</v>
      </c>
      <c r="G422">
        <v>16.278982061346799</v>
      </c>
      <c r="H422">
        <f t="shared" si="21"/>
        <v>2.5586864216650014</v>
      </c>
    </row>
    <row r="423" spans="1:9" x14ac:dyDescent="0.3">
      <c r="A423" t="s">
        <v>6</v>
      </c>
      <c r="B423">
        <v>3</v>
      </c>
      <c r="C423">
        <v>2</v>
      </c>
      <c r="D423">
        <v>2</v>
      </c>
      <c r="E423">
        <v>1</v>
      </c>
      <c r="F423">
        <v>13.078718953627099</v>
      </c>
      <c r="G423">
        <v>12.7072959648118</v>
      </c>
      <c r="H423">
        <f t="shared" si="21"/>
        <v>0.37142298881529889</v>
      </c>
    </row>
    <row r="424" spans="1:9" x14ac:dyDescent="0.3">
      <c r="A424" t="s">
        <v>6</v>
      </c>
      <c r="B424">
        <v>3</v>
      </c>
      <c r="C424">
        <v>2</v>
      </c>
      <c r="D424">
        <v>3</v>
      </c>
      <c r="E424">
        <v>1</v>
      </c>
      <c r="F424">
        <v>15.899724045955899</v>
      </c>
      <c r="G424">
        <v>14.3876009120904</v>
      </c>
      <c r="H424">
        <f t="shared" si="21"/>
        <v>1.512123133865499</v>
      </c>
    </row>
    <row r="425" spans="1:9" x14ac:dyDescent="0.3">
      <c r="A425" t="s">
        <v>6</v>
      </c>
      <c r="B425">
        <v>3</v>
      </c>
      <c r="C425">
        <v>2</v>
      </c>
      <c r="D425">
        <v>4</v>
      </c>
      <c r="E425">
        <v>1</v>
      </c>
      <c r="F425">
        <v>19.1482897360092</v>
      </c>
      <c r="G425">
        <v>16.393809594949843</v>
      </c>
      <c r="H425">
        <f t="shared" si="21"/>
        <v>2.7544801410593571</v>
      </c>
    </row>
    <row r="426" spans="1:9" x14ac:dyDescent="0.3">
      <c r="A426" t="s">
        <v>6</v>
      </c>
      <c r="B426">
        <v>3</v>
      </c>
      <c r="C426">
        <v>2</v>
      </c>
      <c r="D426">
        <v>5</v>
      </c>
      <c r="E426">
        <v>1</v>
      </c>
      <c r="F426">
        <v>17.633761562824599</v>
      </c>
      <c r="G426">
        <v>14.097582130423501</v>
      </c>
      <c r="H426">
        <f t="shared" si="21"/>
        <v>3.5361794324010987</v>
      </c>
    </row>
    <row r="427" spans="1:9" x14ac:dyDescent="0.3">
      <c r="A427" t="s">
        <v>6</v>
      </c>
      <c r="B427">
        <v>3</v>
      </c>
      <c r="C427">
        <v>2</v>
      </c>
      <c r="D427">
        <v>6</v>
      </c>
      <c r="E427">
        <v>1</v>
      </c>
      <c r="F427">
        <v>16.755735703538001</v>
      </c>
      <c r="G427">
        <v>14.697100318066148</v>
      </c>
      <c r="H427">
        <f t="shared" ref="H427:H432" si="22">F427-G427</f>
        <v>2.0586353854718524</v>
      </c>
    </row>
    <row r="428" spans="1:9" x14ac:dyDescent="0.3">
      <c r="A428" t="s">
        <v>6</v>
      </c>
      <c r="B428">
        <v>3</v>
      </c>
      <c r="C428">
        <v>2</v>
      </c>
      <c r="D428">
        <v>7</v>
      </c>
      <c r="E428">
        <v>1</v>
      </c>
      <c r="F428" t="s">
        <v>8</v>
      </c>
      <c r="G428" t="s">
        <v>8</v>
      </c>
      <c r="H428" t="s">
        <v>8</v>
      </c>
    </row>
    <row r="429" spans="1:9" x14ac:dyDescent="0.3">
      <c r="A429" t="s">
        <v>6</v>
      </c>
      <c r="B429">
        <v>3</v>
      </c>
      <c r="C429">
        <v>2</v>
      </c>
      <c r="D429">
        <v>8</v>
      </c>
      <c r="E429">
        <v>1</v>
      </c>
      <c r="F429">
        <v>18.004090111181501</v>
      </c>
      <c r="G429">
        <v>17.064</v>
      </c>
      <c r="H429">
        <f t="shared" si="22"/>
        <v>0.94009011118150099</v>
      </c>
    </row>
    <row r="430" spans="1:9" x14ac:dyDescent="0.3">
      <c r="A430" t="s">
        <v>6</v>
      </c>
      <c r="B430">
        <v>3</v>
      </c>
      <c r="C430">
        <v>2</v>
      </c>
      <c r="D430">
        <v>9</v>
      </c>
      <c r="E430">
        <v>1</v>
      </c>
      <c r="F430">
        <v>14.135509157758699</v>
      </c>
      <c r="G430">
        <v>12.983056297037599</v>
      </c>
      <c r="H430">
        <f t="shared" si="22"/>
        <v>1.1524528607211</v>
      </c>
    </row>
    <row r="431" spans="1:9" x14ac:dyDescent="0.3">
      <c r="A431" t="s">
        <v>6</v>
      </c>
      <c r="B431">
        <v>3</v>
      </c>
      <c r="C431">
        <v>2</v>
      </c>
      <c r="D431">
        <v>10</v>
      </c>
      <c r="E431">
        <v>1</v>
      </c>
      <c r="F431">
        <v>15.8447755637368</v>
      </c>
      <c r="G431">
        <v>13.195003063529349</v>
      </c>
      <c r="H431">
        <f t="shared" si="22"/>
        <v>2.649772500207451</v>
      </c>
    </row>
    <row r="432" spans="1:9" x14ac:dyDescent="0.3">
      <c r="A432" t="s">
        <v>6</v>
      </c>
      <c r="B432">
        <v>3</v>
      </c>
      <c r="C432">
        <v>2</v>
      </c>
      <c r="D432">
        <v>11</v>
      </c>
      <c r="E432">
        <v>1</v>
      </c>
      <c r="F432">
        <v>15.6546002924837</v>
      </c>
      <c r="G432">
        <v>15.291433971143899</v>
      </c>
      <c r="H432">
        <f t="shared" si="22"/>
        <v>0.36316632133980065</v>
      </c>
    </row>
    <row r="433" spans="1:9" x14ac:dyDescent="0.3">
      <c r="F433" s="1">
        <f>AVERAGE(F422:F432)</f>
        <v>16.49928736101273</v>
      </c>
      <c r="H433" s="1">
        <f>AVERAGE(H422:H432)</f>
        <v>1.7897009296727961</v>
      </c>
      <c r="I433">
        <f>H433/F433</f>
        <v>0.10847140791679283</v>
      </c>
    </row>
    <row r="434" spans="1:9" x14ac:dyDescent="0.3">
      <c r="A434" t="s">
        <v>6</v>
      </c>
      <c r="B434">
        <v>3</v>
      </c>
      <c r="C434">
        <v>3</v>
      </c>
      <c r="D434">
        <v>1</v>
      </c>
      <c r="E434">
        <v>0</v>
      </c>
      <c r="F434">
        <v>10.3618206617264</v>
      </c>
      <c r="H434">
        <f>F434-G434</f>
        <v>10.3618206617264</v>
      </c>
    </row>
    <row r="435" spans="1:9" x14ac:dyDescent="0.3">
      <c r="A435" t="s">
        <v>6</v>
      </c>
      <c r="B435">
        <v>3</v>
      </c>
      <c r="C435">
        <v>3</v>
      </c>
      <c r="D435">
        <v>2</v>
      </c>
      <c r="E435">
        <v>0</v>
      </c>
      <c r="F435">
        <v>12.551483705255601</v>
      </c>
      <c r="H435">
        <f t="shared" ref="H435:H444" si="23">F435-G435</f>
        <v>12.551483705255601</v>
      </c>
    </row>
    <row r="436" spans="1:9" x14ac:dyDescent="0.3">
      <c r="A436" t="s">
        <v>6</v>
      </c>
      <c r="B436">
        <v>3</v>
      </c>
      <c r="C436">
        <v>3</v>
      </c>
      <c r="D436">
        <v>3</v>
      </c>
      <c r="E436">
        <v>0</v>
      </c>
      <c r="F436">
        <v>11.3087372451968</v>
      </c>
      <c r="G436">
        <v>6.4406163451201301</v>
      </c>
      <c r="H436">
        <f t="shared" si="23"/>
        <v>4.8681209000766703</v>
      </c>
    </row>
    <row r="437" spans="1:9" x14ac:dyDescent="0.3">
      <c r="A437" t="s">
        <v>6</v>
      </c>
      <c r="B437">
        <v>3</v>
      </c>
      <c r="C437">
        <v>3</v>
      </c>
      <c r="D437">
        <v>4</v>
      </c>
      <c r="E437">
        <v>0</v>
      </c>
      <c r="F437">
        <v>17.469458310483599</v>
      </c>
      <c r="H437">
        <f t="shared" si="23"/>
        <v>17.469458310483599</v>
      </c>
    </row>
    <row r="438" spans="1:9" x14ac:dyDescent="0.3">
      <c r="A438" t="s">
        <v>6</v>
      </c>
      <c r="B438">
        <v>3</v>
      </c>
      <c r="C438">
        <v>3</v>
      </c>
      <c r="D438">
        <v>5</v>
      </c>
      <c r="E438">
        <v>0</v>
      </c>
      <c r="F438">
        <v>11.351743219981399</v>
      </c>
      <c r="H438">
        <f t="shared" si="23"/>
        <v>11.351743219981399</v>
      </c>
    </row>
    <row r="439" spans="1:9" x14ac:dyDescent="0.3">
      <c r="A439" t="s">
        <v>6</v>
      </c>
      <c r="B439">
        <v>3</v>
      </c>
      <c r="C439">
        <v>3</v>
      </c>
      <c r="D439">
        <v>6</v>
      </c>
      <c r="E439">
        <v>0</v>
      </c>
      <c r="F439">
        <v>12.3046070147007</v>
      </c>
      <c r="G439">
        <v>6.4461945414139299</v>
      </c>
      <c r="H439">
        <f t="shared" si="23"/>
        <v>5.8584124732867702</v>
      </c>
    </row>
    <row r="440" spans="1:9" x14ac:dyDescent="0.3">
      <c r="A440" t="s">
        <v>6</v>
      </c>
      <c r="B440">
        <v>3</v>
      </c>
      <c r="C440">
        <v>3</v>
      </c>
      <c r="D440">
        <v>7</v>
      </c>
      <c r="E440">
        <v>0</v>
      </c>
      <c r="F440">
        <v>11.1659242221135</v>
      </c>
      <c r="H440">
        <f t="shared" si="23"/>
        <v>11.1659242221135</v>
      </c>
    </row>
    <row r="441" spans="1:9" x14ac:dyDescent="0.3">
      <c r="A441" t="s">
        <v>6</v>
      </c>
      <c r="B441">
        <v>3</v>
      </c>
      <c r="C441">
        <v>3</v>
      </c>
      <c r="D441">
        <v>8</v>
      </c>
      <c r="E441">
        <v>0</v>
      </c>
      <c r="F441">
        <v>10.6948254166215</v>
      </c>
      <c r="H441">
        <f t="shared" si="23"/>
        <v>10.6948254166215</v>
      </c>
    </row>
    <row r="442" spans="1:9" x14ac:dyDescent="0.3">
      <c r="A442" t="s">
        <v>6</v>
      </c>
      <c r="B442">
        <v>3</v>
      </c>
      <c r="C442">
        <v>3</v>
      </c>
      <c r="D442">
        <v>9</v>
      </c>
      <c r="E442">
        <v>0</v>
      </c>
      <c r="F442">
        <v>15.6718645521987</v>
      </c>
      <c r="H442">
        <f t="shared" si="23"/>
        <v>15.6718645521987</v>
      </c>
    </row>
    <row r="443" spans="1:9" x14ac:dyDescent="0.3">
      <c r="A443" t="s">
        <v>6</v>
      </c>
      <c r="B443">
        <v>3</v>
      </c>
      <c r="C443">
        <v>3</v>
      </c>
      <c r="D443">
        <v>10</v>
      </c>
      <c r="E443">
        <v>0</v>
      </c>
      <c r="F443">
        <v>10.282215248602199</v>
      </c>
      <c r="H443">
        <f t="shared" si="23"/>
        <v>10.282215248602199</v>
      </c>
    </row>
    <row r="444" spans="1:9" x14ac:dyDescent="0.3">
      <c r="A444" t="s">
        <v>6</v>
      </c>
      <c r="B444">
        <v>3</v>
      </c>
      <c r="C444">
        <v>3</v>
      </c>
      <c r="D444">
        <v>11</v>
      </c>
      <c r="E444">
        <v>0</v>
      </c>
      <c r="F444">
        <v>13.6482106136837</v>
      </c>
      <c r="H444">
        <f t="shared" si="23"/>
        <v>13.6482106136837</v>
      </c>
    </row>
    <row r="445" spans="1:9" x14ac:dyDescent="0.3">
      <c r="F445" s="1">
        <f>AVERAGE(F434:F444)</f>
        <v>12.437353655505829</v>
      </c>
      <c r="H445" s="1">
        <f>AVERAGE(H434:H444)</f>
        <v>11.265825393093639</v>
      </c>
      <c r="I445">
        <f>H445/F445</f>
        <v>0.9058056645439545</v>
      </c>
    </row>
    <row r="446" spans="1:9" x14ac:dyDescent="0.3">
      <c r="A446" t="s">
        <v>6</v>
      </c>
      <c r="B446">
        <v>3</v>
      </c>
      <c r="C446">
        <v>3</v>
      </c>
      <c r="D446">
        <v>1</v>
      </c>
      <c r="E446">
        <v>1E-3</v>
      </c>
      <c r="F446">
        <v>15.8473861727895</v>
      </c>
      <c r="H446">
        <f>F446-G446</f>
        <v>15.8473861727895</v>
      </c>
    </row>
    <row r="447" spans="1:9" x14ac:dyDescent="0.3">
      <c r="A447" t="s">
        <v>6</v>
      </c>
      <c r="B447">
        <v>3</v>
      </c>
      <c r="C447">
        <v>3</v>
      </c>
      <c r="D447">
        <v>2</v>
      </c>
      <c r="E447">
        <v>1E-3</v>
      </c>
      <c r="F447">
        <v>11.9046416565395</v>
      </c>
      <c r="H447">
        <f t="shared" ref="H447:H456" si="24">F447-G447</f>
        <v>11.9046416565395</v>
      </c>
    </row>
    <row r="448" spans="1:9" x14ac:dyDescent="0.3">
      <c r="A448" t="s">
        <v>6</v>
      </c>
      <c r="B448">
        <v>3</v>
      </c>
      <c r="C448">
        <v>3</v>
      </c>
      <c r="D448">
        <v>3</v>
      </c>
      <c r="E448">
        <v>1E-3</v>
      </c>
      <c r="F448">
        <v>13.8919524628714</v>
      </c>
      <c r="G448">
        <v>4.4256971196091861</v>
      </c>
      <c r="H448">
        <f t="shared" si="24"/>
        <v>9.4662553432622136</v>
      </c>
    </row>
    <row r="449" spans="1:9" x14ac:dyDescent="0.3">
      <c r="A449" t="s">
        <v>6</v>
      </c>
      <c r="B449">
        <v>3</v>
      </c>
      <c r="C449">
        <v>3</v>
      </c>
      <c r="D449">
        <v>4</v>
      </c>
      <c r="E449">
        <v>1E-3</v>
      </c>
      <c r="F449">
        <v>12.931062622489</v>
      </c>
      <c r="H449">
        <f t="shared" si="24"/>
        <v>12.931062622489</v>
      </c>
    </row>
    <row r="450" spans="1:9" x14ac:dyDescent="0.3">
      <c r="A450" t="s">
        <v>6</v>
      </c>
      <c r="B450">
        <v>3</v>
      </c>
      <c r="C450">
        <v>3</v>
      </c>
      <c r="D450">
        <v>5</v>
      </c>
      <c r="E450">
        <v>1E-3</v>
      </c>
      <c r="F450">
        <v>12.764934925445599</v>
      </c>
      <c r="H450">
        <f t="shared" si="24"/>
        <v>12.764934925445599</v>
      </c>
    </row>
    <row r="451" spans="1:9" x14ac:dyDescent="0.3">
      <c r="A451" t="s">
        <v>6</v>
      </c>
      <c r="B451">
        <v>3</v>
      </c>
      <c r="C451">
        <v>3</v>
      </c>
      <c r="D451">
        <v>6</v>
      </c>
      <c r="E451">
        <v>1E-3</v>
      </c>
      <c r="F451">
        <v>9.6612405960614307</v>
      </c>
      <c r="H451">
        <f t="shared" si="24"/>
        <v>9.6612405960614307</v>
      </c>
    </row>
    <row r="452" spans="1:9" x14ac:dyDescent="0.3">
      <c r="A452" t="s">
        <v>6</v>
      </c>
      <c r="B452">
        <v>3</v>
      </c>
      <c r="C452">
        <v>3</v>
      </c>
      <c r="D452">
        <v>7</v>
      </c>
      <c r="E452">
        <v>1E-3</v>
      </c>
      <c r="F452">
        <v>12.613041062113799</v>
      </c>
      <c r="H452">
        <f t="shared" si="24"/>
        <v>12.613041062113799</v>
      </c>
    </row>
    <row r="453" spans="1:9" x14ac:dyDescent="0.3">
      <c r="A453" t="s">
        <v>6</v>
      </c>
      <c r="B453">
        <v>3</v>
      </c>
      <c r="C453">
        <v>3</v>
      </c>
      <c r="D453">
        <v>8</v>
      </c>
      <c r="E453">
        <v>1E-3</v>
      </c>
      <c r="F453">
        <v>14.736250753015501</v>
      </c>
      <c r="G453">
        <v>2.3243545640853598</v>
      </c>
      <c r="H453">
        <f t="shared" si="24"/>
        <v>12.411896188930141</v>
      </c>
    </row>
    <row r="454" spans="1:9" x14ac:dyDescent="0.3">
      <c r="A454" t="s">
        <v>6</v>
      </c>
      <c r="B454">
        <v>3</v>
      </c>
      <c r="C454">
        <v>3</v>
      </c>
      <c r="D454">
        <v>9</v>
      </c>
      <c r="E454">
        <v>1E-3</v>
      </c>
      <c r="F454" t="s">
        <v>8</v>
      </c>
      <c r="G454" t="s">
        <v>8</v>
      </c>
      <c r="H454" t="s">
        <v>8</v>
      </c>
    </row>
    <row r="455" spans="1:9" x14ac:dyDescent="0.3">
      <c r="A455" t="s">
        <v>6</v>
      </c>
      <c r="B455">
        <v>3</v>
      </c>
      <c r="C455">
        <v>3</v>
      </c>
      <c r="D455">
        <v>10</v>
      </c>
      <c r="E455">
        <v>1E-3</v>
      </c>
      <c r="F455">
        <v>11.9012012006402</v>
      </c>
      <c r="H455">
        <f t="shared" si="24"/>
        <v>11.9012012006402</v>
      </c>
    </row>
    <row r="456" spans="1:9" x14ac:dyDescent="0.3">
      <c r="A456" t="s">
        <v>6</v>
      </c>
      <c r="B456">
        <v>3</v>
      </c>
      <c r="C456">
        <v>3</v>
      </c>
      <c r="D456">
        <v>11</v>
      </c>
      <c r="E456">
        <v>1E-3</v>
      </c>
      <c r="F456">
        <v>13.4507033308989</v>
      </c>
      <c r="H456">
        <f t="shared" si="24"/>
        <v>13.4507033308989</v>
      </c>
    </row>
    <row r="457" spans="1:9" x14ac:dyDescent="0.3">
      <c r="F457" s="1">
        <f>AVERAGE(F446:F456)</f>
        <v>12.970241478286482</v>
      </c>
      <c r="H457" s="1">
        <f>AVERAGE(H446:H456)</f>
        <v>12.295236309917028</v>
      </c>
      <c r="I457">
        <f>H457/F457</f>
        <v>0.9479573938928213</v>
      </c>
    </row>
    <row r="458" spans="1:9" x14ac:dyDescent="0.3">
      <c r="A458" t="s">
        <v>6</v>
      </c>
      <c r="B458">
        <v>3</v>
      </c>
      <c r="C458">
        <v>3</v>
      </c>
      <c r="D458">
        <v>1</v>
      </c>
      <c r="E458">
        <v>0.01</v>
      </c>
      <c r="F458">
        <v>13.223205640436101</v>
      </c>
      <c r="G458">
        <v>3.6397392853811099</v>
      </c>
      <c r="H458">
        <f>F458-G458</f>
        <v>9.5834663550549912</v>
      </c>
    </row>
    <row r="459" spans="1:9" x14ac:dyDescent="0.3">
      <c r="A459" t="s">
        <v>6</v>
      </c>
      <c r="B459">
        <v>3</v>
      </c>
      <c r="C459">
        <v>3</v>
      </c>
      <c r="D459">
        <v>2</v>
      </c>
      <c r="E459">
        <v>0.01</v>
      </c>
      <c r="F459">
        <v>12.4131408493708</v>
      </c>
      <c r="G459">
        <v>7.3180245970068203</v>
      </c>
      <c r="H459">
        <f t="shared" ref="H459:H468" si="25">F459-G459</f>
        <v>5.0951162523639795</v>
      </c>
    </row>
    <row r="460" spans="1:9" x14ac:dyDescent="0.3">
      <c r="A460" t="s">
        <v>6</v>
      </c>
      <c r="B460">
        <v>3</v>
      </c>
      <c r="C460">
        <v>3</v>
      </c>
      <c r="D460">
        <v>3</v>
      </c>
      <c r="E460">
        <v>0.01</v>
      </c>
      <c r="F460">
        <v>13.950465974653101</v>
      </c>
      <c r="H460">
        <f t="shared" si="25"/>
        <v>13.950465974653101</v>
      </c>
    </row>
    <row r="461" spans="1:9" x14ac:dyDescent="0.3">
      <c r="A461" t="s">
        <v>6</v>
      </c>
      <c r="B461">
        <v>3</v>
      </c>
      <c r="C461">
        <v>3</v>
      </c>
      <c r="D461">
        <v>4</v>
      </c>
      <c r="E461">
        <v>0.01</v>
      </c>
      <c r="F461">
        <v>17.2481304523609</v>
      </c>
      <c r="G461">
        <v>14.795252498167001</v>
      </c>
      <c r="H461">
        <f t="shared" si="25"/>
        <v>2.4528779541938999</v>
      </c>
    </row>
    <row r="462" spans="1:9" x14ac:dyDescent="0.3">
      <c r="A462" t="s">
        <v>6</v>
      </c>
      <c r="B462">
        <v>3</v>
      </c>
      <c r="C462">
        <v>3</v>
      </c>
      <c r="D462">
        <v>5</v>
      </c>
      <c r="E462">
        <v>0.01</v>
      </c>
      <c r="F462">
        <v>13.3218290613958</v>
      </c>
      <c r="G462">
        <v>5.8684323226505004</v>
      </c>
      <c r="H462">
        <f t="shared" si="25"/>
        <v>7.4533967387452993</v>
      </c>
    </row>
    <row r="463" spans="1:9" x14ac:dyDescent="0.3">
      <c r="A463" t="s">
        <v>6</v>
      </c>
      <c r="B463">
        <v>3</v>
      </c>
      <c r="C463">
        <v>3</v>
      </c>
      <c r="D463">
        <v>6</v>
      </c>
      <c r="E463">
        <v>0.01</v>
      </c>
      <c r="F463">
        <v>17.002179146410501</v>
      </c>
      <c r="G463">
        <v>15.352252571833899</v>
      </c>
      <c r="H463">
        <f t="shared" si="25"/>
        <v>1.6499265745766021</v>
      </c>
    </row>
    <row r="464" spans="1:9" x14ac:dyDescent="0.3">
      <c r="A464" t="s">
        <v>6</v>
      </c>
      <c r="B464">
        <v>3</v>
      </c>
      <c r="C464">
        <v>3</v>
      </c>
      <c r="D464">
        <v>7</v>
      </c>
      <c r="E464">
        <v>0.01</v>
      </c>
      <c r="F464">
        <v>16.513921285116499</v>
      </c>
      <c r="G464">
        <v>5.9173503098016411</v>
      </c>
      <c r="H464">
        <f t="shared" si="25"/>
        <v>10.596570975314858</v>
      </c>
    </row>
    <row r="465" spans="1:9" x14ac:dyDescent="0.3">
      <c r="A465" t="s">
        <v>6</v>
      </c>
      <c r="B465">
        <v>3</v>
      </c>
      <c r="C465">
        <v>3</v>
      </c>
      <c r="D465">
        <v>8</v>
      </c>
      <c r="E465">
        <v>0.01</v>
      </c>
      <c r="F465">
        <v>13.5804142435743</v>
      </c>
      <c r="G465">
        <v>3.4543303853709899</v>
      </c>
      <c r="H465">
        <f t="shared" si="25"/>
        <v>10.126083858203309</v>
      </c>
    </row>
    <row r="466" spans="1:9" x14ac:dyDescent="0.3">
      <c r="A466" t="s">
        <v>6</v>
      </c>
      <c r="B466">
        <v>3</v>
      </c>
      <c r="C466">
        <v>3</v>
      </c>
      <c r="D466">
        <v>9</v>
      </c>
      <c r="E466">
        <v>0.01</v>
      </c>
      <c r="F466">
        <v>10.9054046096078</v>
      </c>
      <c r="H466">
        <f t="shared" si="25"/>
        <v>10.9054046096078</v>
      </c>
    </row>
    <row r="467" spans="1:9" x14ac:dyDescent="0.3">
      <c r="A467" t="s">
        <v>6</v>
      </c>
      <c r="B467">
        <v>3</v>
      </c>
      <c r="C467">
        <v>3</v>
      </c>
      <c r="D467">
        <v>10</v>
      </c>
      <c r="E467">
        <v>0.01</v>
      </c>
      <c r="F467">
        <v>15.4560729999467</v>
      </c>
      <c r="H467">
        <f t="shared" si="25"/>
        <v>15.4560729999467</v>
      </c>
    </row>
    <row r="468" spans="1:9" x14ac:dyDescent="0.3">
      <c r="A468" t="s">
        <v>6</v>
      </c>
      <c r="B468">
        <v>3</v>
      </c>
      <c r="C468">
        <v>3</v>
      </c>
      <c r="D468">
        <v>11</v>
      </c>
      <c r="E468">
        <v>0.01</v>
      </c>
      <c r="F468">
        <v>13.762062199888</v>
      </c>
      <c r="H468">
        <f t="shared" si="25"/>
        <v>13.762062199888</v>
      </c>
    </row>
    <row r="469" spans="1:9" x14ac:dyDescent="0.3">
      <c r="F469" s="1">
        <f>AVERAGE(F458:F468)</f>
        <v>14.306984223887319</v>
      </c>
      <c r="H469" s="1">
        <f>AVERAGE(H458:H468)</f>
        <v>9.184676772049869</v>
      </c>
      <c r="I469">
        <f>H469/F469</f>
        <v>0.64197154538794343</v>
      </c>
    </row>
    <row r="470" spans="1:9" x14ac:dyDescent="0.3">
      <c r="A470" t="s">
        <v>6</v>
      </c>
      <c r="B470">
        <v>3</v>
      </c>
      <c r="C470">
        <v>3</v>
      </c>
      <c r="D470">
        <v>1</v>
      </c>
      <c r="E470">
        <v>3.1600000000000003E-2</v>
      </c>
      <c r="F470">
        <v>11.9400201011072</v>
      </c>
      <c r="G470">
        <v>10.3836487874993</v>
      </c>
      <c r="H470">
        <f>F470-G470</f>
        <v>1.5563713136078992</v>
      </c>
    </row>
    <row r="471" spans="1:9" x14ac:dyDescent="0.3">
      <c r="A471" t="s">
        <v>6</v>
      </c>
      <c r="B471">
        <v>3</v>
      </c>
      <c r="C471">
        <v>3</v>
      </c>
      <c r="D471">
        <v>2</v>
      </c>
      <c r="E471">
        <v>3.1600000000000003E-2</v>
      </c>
      <c r="F471">
        <v>11.487688776944401</v>
      </c>
      <c r="G471">
        <v>5.6854768862311502</v>
      </c>
      <c r="H471">
        <f t="shared" ref="H471:H480" si="26">F471-G471</f>
        <v>5.8022118907132505</v>
      </c>
    </row>
    <row r="472" spans="1:9" x14ac:dyDescent="0.3">
      <c r="A472" t="s">
        <v>6</v>
      </c>
      <c r="B472">
        <v>3</v>
      </c>
      <c r="C472">
        <v>3</v>
      </c>
      <c r="D472">
        <v>3</v>
      </c>
      <c r="E472">
        <v>3.1600000000000003E-2</v>
      </c>
      <c r="F472">
        <v>14.6701491035827</v>
      </c>
      <c r="G472">
        <v>10.718227020352</v>
      </c>
      <c r="H472">
        <f t="shared" si="26"/>
        <v>3.9519220832307003</v>
      </c>
    </row>
    <row r="473" spans="1:9" x14ac:dyDescent="0.3">
      <c r="A473" t="s">
        <v>6</v>
      </c>
      <c r="B473">
        <v>3</v>
      </c>
      <c r="C473">
        <v>3</v>
      </c>
      <c r="D473">
        <v>4</v>
      </c>
      <c r="E473">
        <v>3.1600000000000003E-2</v>
      </c>
      <c r="F473">
        <v>14.6042761391959</v>
      </c>
      <c r="G473">
        <v>8.2352532605938293</v>
      </c>
      <c r="H473">
        <f t="shared" si="26"/>
        <v>6.3690228786020704</v>
      </c>
    </row>
    <row r="474" spans="1:9" x14ac:dyDescent="0.3">
      <c r="A474" t="s">
        <v>6</v>
      </c>
      <c r="B474">
        <v>3</v>
      </c>
      <c r="C474">
        <v>3</v>
      </c>
      <c r="D474">
        <v>5</v>
      </c>
      <c r="E474">
        <v>3.1600000000000003E-2</v>
      </c>
      <c r="F474">
        <v>11.8944389844313</v>
      </c>
      <c r="G474">
        <v>8.3020491198937503</v>
      </c>
      <c r="H474">
        <f t="shared" si="26"/>
        <v>3.5923898645375498</v>
      </c>
    </row>
    <row r="475" spans="1:9" x14ac:dyDescent="0.3">
      <c r="A475" t="s">
        <v>6</v>
      </c>
      <c r="B475">
        <v>3</v>
      </c>
      <c r="C475">
        <v>3</v>
      </c>
      <c r="D475">
        <v>6</v>
      </c>
      <c r="E475">
        <v>3.1600000000000003E-2</v>
      </c>
      <c r="F475">
        <v>15.271310493542501</v>
      </c>
      <c r="G475">
        <v>12.458699209239452</v>
      </c>
      <c r="H475">
        <f t="shared" si="26"/>
        <v>2.8126112843030491</v>
      </c>
    </row>
    <row r="476" spans="1:9" x14ac:dyDescent="0.3">
      <c r="A476" t="s">
        <v>6</v>
      </c>
      <c r="B476">
        <v>3</v>
      </c>
      <c r="C476">
        <v>3</v>
      </c>
      <c r="D476">
        <v>7</v>
      </c>
      <c r="E476">
        <v>3.1600000000000003E-2</v>
      </c>
      <c r="F476">
        <v>12.4364240955833</v>
      </c>
      <c r="G476">
        <v>8.9583129160415833</v>
      </c>
      <c r="H476">
        <f t="shared" si="26"/>
        <v>3.4781111795417168</v>
      </c>
    </row>
    <row r="477" spans="1:9" x14ac:dyDescent="0.3">
      <c r="A477" t="s">
        <v>6</v>
      </c>
      <c r="B477">
        <v>3</v>
      </c>
      <c r="C477">
        <v>3</v>
      </c>
      <c r="D477">
        <v>8</v>
      </c>
      <c r="E477">
        <v>3.1600000000000003E-2</v>
      </c>
      <c r="F477">
        <v>13.6188877594817</v>
      </c>
      <c r="G477">
        <v>12.923909480371201</v>
      </c>
      <c r="H477">
        <f t="shared" si="26"/>
        <v>0.69497827911049903</v>
      </c>
    </row>
    <row r="478" spans="1:9" x14ac:dyDescent="0.3">
      <c r="A478" t="s">
        <v>6</v>
      </c>
      <c r="B478">
        <v>3</v>
      </c>
      <c r="C478">
        <v>3</v>
      </c>
      <c r="D478">
        <v>9</v>
      </c>
      <c r="E478">
        <v>3.1600000000000003E-2</v>
      </c>
      <c r="F478">
        <v>10.637214304920599</v>
      </c>
      <c r="G478">
        <v>5.8028090903384903</v>
      </c>
      <c r="H478">
        <f t="shared" si="26"/>
        <v>4.8344052145821088</v>
      </c>
    </row>
    <row r="479" spans="1:9" x14ac:dyDescent="0.3">
      <c r="A479" t="s">
        <v>6</v>
      </c>
      <c r="B479">
        <v>3</v>
      </c>
      <c r="C479">
        <v>3</v>
      </c>
      <c r="D479">
        <v>10</v>
      </c>
      <c r="E479">
        <v>3.1600000000000003E-2</v>
      </c>
      <c r="F479">
        <v>14.8869050820112</v>
      </c>
      <c r="G479">
        <v>11.941941932564699</v>
      </c>
      <c r="H479">
        <f t="shared" si="26"/>
        <v>2.9449631494465009</v>
      </c>
    </row>
    <row r="480" spans="1:9" x14ac:dyDescent="0.3">
      <c r="A480" t="s">
        <v>6</v>
      </c>
      <c r="B480">
        <v>3</v>
      </c>
      <c r="C480">
        <v>3</v>
      </c>
      <c r="D480">
        <v>11</v>
      </c>
      <c r="E480">
        <v>3.1600000000000003E-2</v>
      </c>
      <c r="F480">
        <v>12.5834364076364</v>
      </c>
      <c r="G480">
        <v>6.4075013261105296</v>
      </c>
      <c r="H480">
        <f t="shared" si="26"/>
        <v>6.1759350815258705</v>
      </c>
    </row>
    <row r="481" spans="1:9" x14ac:dyDescent="0.3">
      <c r="F481" s="1">
        <f>AVERAGE(F470:F480)</f>
        <v>13.093704658948838</v>
      </c>
      <c r="H481" s="1">
        <f>AVERAGE(H470:H480)</f>
        <v>3.8375383835637469</v>
      </c>
      <c r="I481">
        <f>H481/F481</f>
        <v>0.29308270527860097</v>
      </c>
    </row>
    <row r="482" spans="1:9" x14ac:dyDescent="0.3">
      <c r="A482" t="s">
        <v>6</v>
      </c>
      <c r="B482">
        <v>3</v>
      </c>
      <c r="C482">
        <v>3</v>
      </c>
      <c r="D482">
        <v>1</v>
      </c>
      <c r="E482">
        <v>0.316</v>
      </c>
      <c r="F482">
        <v>10.645710000129901</v>
      </c>
      <c r="G482">
        <v>9.1917229064362793</v>
      </c>
      <c r="H482">
        <f>F482-G482</f>
        <v>1.4539870936936214</v>
      </c>
    </row>
    <row r="483" spans="1:9" x14ac:dyDescent="0.3">
      <c r="A483" t="s">
        <v>6</v>
      </c>
      <c r="B483">
        <v>3</v>
      </c>
      <c r="C483">
        <v>3</v>
      </c>
      <c r="D483">
        <v>2</v>
      </c>
      <c r="E483">
        <v>0.316</v>
      </c>
      <c r="F483">
        <v>12.9210463296595</v>
      </c>
      <c r="G483">
        <v>11.893117683544901</v>
      </c>
      <c r="H483">
        <f t="shared" ref="H483:H492" si="27">F483-G483</f>
        <v>1.0279286461145993</v>
      </c>
    </row>
    <row r="484" spans="1:9" x14ac:dyDescent="0.3">
      <c r="A484" t="s">
        <v>6</v>
      </c>
      <c r="B484">
        <v>3</v>
      </c>
      <c r="C484">
        <v>3</v>
      </c>
      <c r="D484">
        <v>3</v>
      </c>
      <c r="E484">
        <v>0.316</v>
      </c>
      <c r="F484">
        <v>13.9545706844285</v>
      </c>
      <c r="G484">
        <v>12.4141071148608</v>
      </c>
      <c r="H484">
        <f t="shared" si="27"/>
        <v>1.5404635695677005</v>
      </c>
    </row>
    <row r="485" spans="1:9" x14ac:dyDescent="0.3">
      <c r="A485" t="s">
        <v>6</v>
      </c>
      <c r="B485">
        <v>3</v>
      </c>
      <c r="C485">
        <v>3</v>
      </c>
      <c r="D485">
        <v>4</v>
      </c>
      <c r="E485">
        <v>0.316</v>
      </c>
      <c r="F485">
        <v>12.1392006059222</v>
      </c>
      <c r="G485">
        <v>10.696379001108872</v>
      </c>
      <c r="H485">
        <f t="shared" si="27"/>
        <v>1.4428216048133287</v>
      </c>
    </row>
    <row r="486" spans="1:9" x14ac:dyDescent="0.3">
      <c r="A486" t="s">
        <v>6</v>
      </c>
      <c r="B486">
        <v>3</v>
      </c>
      <c r="C486">
        <v>3</v>
      </c>
      <c r="D486">
        <v>5</v>
      </c>
      <c r="E486">
        <v>0.316</v>
      </c>
      <c r="F486">
        <v>14.849381736601099</v>
      </c>
      <c r="G486">
        <v>11.006316089614552</v>
      </c>
      <c r="H486">
        <f t="shared" si="27"/>
        <v>3.8430656469865472</v>
      </c>
    </row>
    <row r="487" spans="1:9" x14ac:dyDescent="0.3">
      <c r="A487" t="s">
        <v>6</v>
      </c>
      <c r="B487">
        <v>3</v>
      </c>
      <c r="C487">
        <v>3</v>
      </c>
      <c r="D487">
        <v>6</v>
      </c>
      <c r="E487">
        <v>0.316</v>
      </c>
      <c r="F487">
        <v>13.031918426840701</v>
      </c>
      <c r="G487">
        <v>11.004183018537283</v>
      </c>
      <c r="H487">
        <f t="shared" si="27"/>
        <v>2.0277354083034176</v>
      </c>
    </row>
    <row r="488" spans="1:9" x14ac:dyDescent="0.3">
      <c r="A488" t="s">
        <v>6</v>
      </c>
      <c r="B488">
        <v>3</v>
      </c>
      <c r="C488">
        <v>3</v>
      </c>
      <c r="D488">
        <v>7</v>
      </c>
      <c r="E488">
        <v>0.316</v>
      </c>
      <c r="F488">
        <v>13.033871871611501</v>
      </c>
      <c r="G488">
        <v>10.950316712027703</v>
      </c>
      <c r="H488">
        <f t="shared" si="27"/>
        <v>2.0835551595837973</v>
      </c>
    </row>
    <row r="489" spans="1:9" x14ac:dyDescent="0.3">
      <c r="A489" t="s">
        <v>6</v>
      </c>
      <c r="B489">
        <v>3</v>
      </c>
      <c r="C489">
        <v>3</v>
      </c>
      <c r="D489">
        <v>8</v>
      </c>
      <c r="E489">
        <v>0.316</v>
      </c>
      <c r="F489">
        <v>11.6868089151177</v>
      </c>
      <c r="G489">
        <v>11.00381441869</v>
      </c>
      <c r="H489">
        <f t="shared" si="27"/>
        <v>0.68299449642769972</v>
      </c>
    </row>
    <row r="490" spans="1:9" x14ac:dyDescent="0.3">
      <c r="A490" t="s">
        <v>6</v>
      </c>
      <c r="B490">
        <v>3</v>
      </c>
      <c r="C490">
        <v>3</v>
      </c>
      <c r="D490">
        <v>9</v>
      </c>
      <c r="E490">
        <v>0.316</v>
      </c>
      <c r="F490">
        <v>10.5754636411981</v>
      </c>
      <c r="G490">
        <v>9.3486547886364999</v>
      </c>
      <c r="H490">
        <f t="shared" si="27"/>
        <v>1.2268088525616001</v>
      </c>
    </row>
    <row r="491" spans="1:9" x14ac:dyDescent="0.3">
      <c r="A491" t="s">
        <v>6</v>
      </c>
      <c r="B491">
        <v>3</v>
      </c>
      <c r="C491">
        <v>3</v>
      </c>
      <c r="D491">
        <v>10</v>
      </c>
      <c r="E491">
        <v>0.316</v>
      </c>
      <c r="F491">
        <v>13.3775598870851</v>
      </c>
      <c r="G491">
        <v>11.200204257432031</v>
      </c>
      <c r="H491">
        <f t="shared" si="27"/>
        <v>2.1773556296530696</v>
      </c>
    </row>
    <row r="492" spans="1:9" x14ac:dyDescent="0.3">
      <c r="A492" t="s">
        <v>6</v>
      </c>
      <c r="B492">
        <v>3</v>
      </c>
      <c r="C492">
        <v>3</v>
      </c>
      <c r="D492">
        <v>11</v>
      </c>
      <c r="E492">
        <v>0.316</v>
      </c>
      <c r="F492">
        <v>15.377984575251199</v>
      </c>
      <c r="G492">
        <v>13.4917365531182</v>
      </c>
      <c r="H492">
        <f t="shared" si="27"/>
        <v>1.8862480221329996</v>
      </c>
    </row>
    <row r="493" spans="1:9" x14ac:dyDescent="0.3">
      <c r="F493" s="1">
        <f>AVERAGE(F482:F492)</f>
        <v>12.872137879440499</v>
      </c>
      <c r="H493" s="1">
        <f>AVERAGE(H482:H492)</f>
        <v>1.7629967390762162</v>
      </c>
      <c r="I493">
        <f>H493/F493</f>
        <v>0.13696223234930471</v>
      </c>
    </row>
    <row r="494" spans="1:9" x14ac:dyDescent="0.3">
      <c r="A494" t="s">
        <v>6</v>
      </c>
      <c r="B494">
        <v>3</v>
      </c>
      <c r="C494">
        <v>3</v>
      </c>
      <c r="D494">
        <v>1</v>
      </c>
      <c r="E494">
        <v>1</v>
      </c>
      <c r="F494">
        <v>13.8424342542092</v>
      </c>
      <c r="G494">
        <v>12.7145739498288</v>
      </c>
      <c r="H494">
        <f>F494-G494</f>
        <v>1.1278603043804001</v>
      </c>
    </row>
    <row r="495" spans="1:9" x14ac:dyDescent="0.3">
      <c r="A495" t="s">
        <v>6</v>
      </c>
      <c r="B495">
        <v>3</v>
      </c>
      <c r="C495">
        <v>3</v>
      </c>
      <c r="D495">
        <v>2</v>
      </c>
      <c r="E495">
        <v>1</v>
      </c>
      <c r="F495">
        <v>11.1795053396234</v>
      </c>
      <c r="G495">
        <v>10.023180459794901</v>
      </c>
      <c r="H495">
        <f t="shared" ref="H495:H504" si="28">F495-G495</f>
        <v>1.1563248798284995</v>
      </c>
    </row>
    <row r="496" spans="1:9" x14ac:dyDescent="0.3">
      <c r="A496" t="s">
        <v>6</v>
      </c>
      <c r="B496">
        <v>3</v>
      </c>
      <c r="C496">
        <v>3</v>
      </c>
      <c r="D496">
        <v>3</v>
      </c>
      <c r="E496">
        <v>1</v>
      </c>
      <c r="F496">
        <v>12.8531153846516</v>
      </c>
      <c r="G496">
        <v>11.137513359124203</v>
      </c>
      <c r="H496">
        <f t="shared" si="28"/>
        <v>1.7156020255273976</v>
      </c>
    </row>
    <row r="497" spans="1:9" x14ac:dyDescent="0.3">
      <c r="A497" t="s">
        <v>6</v>
      </c>
      <c r="B497">
        <v>3</v>
      </c>
      <c r="C497">
        <v>3</v>
      </c>
      <c r="D497">
        <v>4</v>
      </c>
      <c r="E497">
        <v>1</v>
      </c>
      <c r="F497">
        <v>12.4131085659068</v>
      </c>
      <c r="G497">
        <v>10.762359394496199</v>
      </c>
      <c r="H497">
        <f t="shared" si="28"/>
        <v>1.6507491714106006</v>
      </c>
    </row>
    <row r="498" spans="1:9" x14ac:dyDescent="0.3">
      <c r="A498" t="s">
        <v>6</v>
      </c>
      <c r="B498">
        <v>3</v>
      </c>
      <c r="C498">
        <v>3</v>
      </c>
      <c r="D498">
        <v>5</v>
      </c>
      <c r="E498">
        <v>1</v>
      </c>
      <c r="F498">
        <v>14.378082617374099</v>
      </c>
      <c r="G498">
        <v>13.0411683089151</v>
      </c>
      <c r="H498">
        <f t="shared" si="28"/>
        <v>1.3369143084589989</v>
      </c>
    </row>
    <row r="499" spans="1:9" x14ac:dyDescent="0.3">
      <c r="A499" t="s">
        <v>6</v>
      </c>
      <c r="B499">
        <v>3</v>
      </c>
      <c r="C499">
        <v>3</v>
      </c>
      <c r="D499">
        <v>6</v>
      </c>
      <c r="E499">
        <v>1</v>
      </c>
      <c r="F499">
        <v>14.704715364683</v>
      </c>
      <c r="G499">
        <v>12.644455446559986</v>
      </c>
      <c r="H499">
        <f t="shared" si="28"/>
        <v>2.0602599181230143</v>
      </c>
    </row>
    <row r="500" spans="1:9" x14ac:dyDescent="0.3">
      <c r="A500" t="s">
        <v>6</v>
      </c>
      <c r="B500">
        <v>3</v>
      </c>
      <c r="C500">
        <v>3</v>
      </c>
      <c r="D500">
        <v>7</v>
      </c>
      <c r="E500">
        <v>1</v>
      </c>
      <c r="F500">
        <v>11.6648272105991</v>
      </c>
      <c r="G500">
        <v>11.363909740605401</v>
      </c>
      <c r="H500">
        <f t="shared" si="28"/>
        <v>0.30091746999369917</v>
      </c>
    </row>
    <row r="501" spans="1:9" x14ac:dyDescent="0.3">
      <c r="A501" t="s">
        <v>6</v>
      </c>
      <c r="B501">
        <v>3</v>
      </c>
      <c r="C501">
        <v>3</v>
      </c>
      <c r="D501">
        <v>8</v>
      </c>
      <c r="E501">
        <v>1</v>
      </c>
      <c r="F501">
        <v>11.158269644857301</v>
      </c>
      <c r="G501">
        <v>9.2353653287672905</v>
      </c>
      <c r="H501">
        <f t="shared" si="28"/>
        <v>1.9229043160900101</v>
      </c>
    </row>
    <row r="502" spans="1:9" x14ac:dyDescent="0.3">
      <c r="A502" t="s">
        <v>6</v>
      </c>
      <c r="B502">
        <v>3</v>
      </c>
      <c r="C502">
        <v>3</v>
      </c>
      <c r="D502">
        <v>9</v>
      </c>
      <c r="E502">
        <v>1</v>
      </c>
      <c r="F502">
        <v>13.783311177874101</v>
      </c>
      <c r="G502">
        <v>11.747476427706101</v>
      </c>
      <c r="H502">
        <f t="shared" si="28"/>
        <v>2.0358347501680001</v>
      </c>
    </row>
    <row r="503" spans="1:9" x14ac:dyDescent="0.3">
      <c r="A503" t="s">
        <v>6</v>
      </c>
      <c r="B503">
        <v>3</v>
      </c>
      <c r="C503">
        <v>3</v>
      </c>
      <c r="D503">
        <v>10</v>
      </c>
      <c r="E503">
        <v>1</v>
      </c>
      <c r="F503">
        <v>14.206198469821199</v>
      </c>
      <c r="G503">
        <v>14.206198469821199</v>
      </c>
      <c r="H503">
        <f t="shared" si="28"/>
        <v>0</v>
      </c>
    </row>
    <row r="504" spans="1:9" x14ac:dyDescent="0.3">
      <c r="A504" t="s">
        <v>6</v>
      </c>
      <c r="B504">
        <v>3</v>
      </c>
      <c r="C504">
        <v>3</v>
      </c>
      <c r="D504">
        <v>11</v>
      </c>
      <c r="E504">
        <v>1</v>
      </c>
      <c r="F504">
        <v>13.142432903620399</v>
      </c>
      <c r="G504">
        <v>12.0717769662621</v>
      </c>
      <c r="H504">
        <f t="shared" si="28"/>
        <v>1.0706559373582998</v>
      </c>
    </row>
    <row r="505" spans="1:9" x14ac:dyDescent="0.3">
      <c r="F505" s="1">
        <f>AVERAGE(F494:F504)</f>
        <v>13.029636448474564</v>
      </c>
      <c r="H505" s="1">
        <f>AVERAGE(H494:H504)</f>
        <v>1.3070930073944473</v>
      </c>
      <c r="I505">
        <f>H505/F505</f>
        <v>0.10031692078004789</v>
      </c>
    </row>
    <row r="506" spans="1:9" x14ac:dyDescent="0.3">
      <c r="A506" t="s">
        <v>6</v>
      </c>
      <c r="B506">
        <v>5</v>
      </c>
      <c r="C506">
        <v>1</v>
      </c>
      <c r="D506">
        <v>1</v>
      </c>
      <c r="E506">
        <v>0</v>
      </c>
      <c r="F506">
        <v>69</v>
      </c>
      <c r="H506">
        <f>F506-G506</f>
        <v>69</v>
      </c>
    </row>
    <row r="507" spans="1:9" x14ac:dyDescent="0.3">
      <c r="A507" t="s">
        <v>6</v>
      </c>
      <c r="B507">
        <v>5</v>
      </c>
      <c r="C507">
        <v>1</v>
      </c>
      <c r="D507">
        <v>2</v>
      </c>
      <c r="E507">
        <v>0</v>
      </c>
      <c r="F507">
        <v>72</v>
      </c>
      <c r="G507">
        <f>51.2459916111032+11.6</f>
        <v>62.845991611103202</v>
      </c>
      <c r="H507">
        <f t="shared" ref="H507:H516" si="29">F507-G507</f>
        <v>9.1540083888967985</v>
      </c>
    </row>
    <row r="508" spans="1:9" x14ac:dyDescent="0.3">
      <c r="A508" t="s">
        <v>6</v>
      </c>
      <c r="B508">
        <v>5</v>
      </c>
      <c r="C508">
        <v>1</v>
      </c>
      <c r="D508">
        <v>3</v>
      </c>
      <c r="E508">
        <v>0</v>
      </c>
      <c r="F508">
        <v>85</v>
      </c>
      <c r="H508">
        <f t="shared" si="29"/>
        <v>85</v>
      </c>
    </row>
    <row r="509" spans="1:9" x14ac:dyDescent="0.3">
      <c r="A509" t="s">
        <v>6</v>
      </c>
      <c r="B509">
        <v>5</v>
      </c>
      <c r="C509">
        <v>1</v>
      </c>
      <c r="D509">
        <v>4</v>
      </c>
      <c r="E509">
        <v>0</v>
      </c>
      <c r="F509">
        <v>81</v>
      </c>
      <c r="H509">
        <f t="shared" si="29"/>
        <v>81</v>
      </c>
    </row>
    <row r="510" spans="1:9" x14ac:dyDescent="0.3">
      <c r="A510" t="s">
        <v>6</v>
      </c>
      <c r="B510">
        <v>5</v>
      </c>
      <c r="C510">
        <v>1</v>
      </c>
      <c r="D510">
        <v>5</v>
      </c>
      <c r="E510">
        <v>0</v>
      </c>
      <c r="F510">
        <v>57</v>
      </c>
      <c r="H510">
        <f t="shared" si="29"/>
        <v>57</v>
      </c>
    </row>
    <row r="511" spans="1:9" x14ac:dyDescent="0.3">
      <c r="A511" t="s">
        <v>6</v>
      </c>
      <c r="B511">
        <v>5</v>
      </c>
      <c r="C511">
        <v>1</v>
      </c>
      <c r="D511">
        <v>6</v>
      </c>
      <c r="E511">
        <v>0</v>
      </c>
      <c r="F511">
        <v>59</v>
      </c>
      <c r="H511">
        <f t="shared" si="29"/>
        <v>59</v>
      </c>
    </row>
    <row r="512" spans="1:9" x14ac:dyDescent="0.3">
      <c r="A512" t="s">
        <v>6</v>
      </c>
      <c r="B512">
        <v>5</v>
      </c>
      <c r="C512">
        <v>1</v>
      </c>
      <c r="D512">
        <v>7</v>
      </c>
      <c r="E512">
        <v>0</v>
      </c>
      <c r="F512">
        <v>68</v>
      </c>
      <c r="H512">
        <f t="shared" si="29"/>
        <v>68</v>
      </c>
    </row>
    <row r="513" spans="1:9" x14ac:dyDescent="0.3">
      <c r="A513" t="s">
        <v>6</v>
      </c>
      <c r="B513">
        <v>5</v>
      </c>
      <c r="C513">
        <v>1</v>
      </c>
      <c r="D513">
        <v>8</v>
      </c>
      <c r="E513">
        <v>0</v>
      </c>
      <c r="F513">
        <v>58</v>
      </c>
      <c r="H513">
        <f t="shared" si="29"/>
        <v>58</v>
      </c>
    </row>
    <row r="514" spans="1:9" x14ac:dyDescent="0.3">
      <c r="A514" t="s">
        <v>6</v>
      </c>
      <c r="B514">
        <v>5</v>
      </c>
      <c r="C514">
        <v>1</v>
      </c>
      <c r="D514">
        <v>9</v>
      </c>
      <c r="E514">
        <v>0</v>
      </c>
      <c r="F514">
        <v>79.605999999999995</v>
      </c>
      <c r="H514">
        <f t="shared" si="29"/>
        <v>79.605999999999995</v>
      </c>
    </row>
    <row r="515" spans="1:9" x14ac:dyDescent="0.3">
      <c r="A515" t="s">
        <v>6</v>
      </c>
      <c r="B515">
        <v>5</v>
      </c>
      <c r="C515">
        <v>1</v>
      </c>
      <c r="D515">
        <v>10</v>
      </c>
      <c r="E515">
        <v>0</v>
      </c>
      <c r="F515">
        <v>92.257999999999996</v>
      </c>
      <c r="H515">
        <f t="shared" si="29"/>
        <v>92.257999999999996</v>
      </c>
    </row>
    <row r="516" spans="1:9" x14ac:dyDescent="0.3">
      <c r="A516" t="s">
        <v>6</v>
      </c>
      <c r="B516">
        <v>5</v>
      </c>
      <c r="C516">
        <v>1</v>
      </c>
      <c r="D516">
        <v>11</v>
      </c>
      <c r="E516">
        <v>0</v>
      </c>
      <c r="F516">
        <v>70.228999999999999</v>
      </c>
      <c r="G516">
        <f>38.7037771511201+25</f>
        <v>63.7037771511201</v>
      </c>
      <c r="H516">
        <f t="shared" si="29"/>
        <v>6.5252228488798991</v>
      </c>
    </row>
    <row r="517" spans="1:9" x14ac:dyDescent="0.3">
      <c r="F517" s="1">
        <f>AVERAGE(F506:F516)</f>
        <v>71.917545454545461</v>
      </c>
      <c r="H517" s="1">
        <f>AVERAGE(H506:H516)</f>
        <v>60.413021021616061</v>
      </c>
      <c r="I517">
        <f>H517/F517</f>
        <v>0.84003174245983292</v>
      </c>
    </row>
    <row r="518" spans="1:9" x14ac:dyDescent="0.3">
      <c r="A518" t="s">
        <v>6</v>
      </c>
      <c r="B518">
        <v>5</v>
      </c>
      <c r="C518">
        <v>1</v>
      </c>
      <c r="D518">
        <v>1</v>
      </c>
      <c r="E518">
        <v>1E-4</v>
      </c>
      <c r="F518">
        <v>96</v>
      </c>
      <c r="H518">
        <f>F518-G518</f>
        <v>96</v>
      </c>
    </row>
    <row r="519" spans="1:9" x14ac:dyDescent="0.3">
      <c r="A519" t="s">
        <v>6</v>
      </c>
      <c r="B519">
        <v>5</v>
      </c>
      <c r="C519">
        <v>1</v>
      </c>
      <c r="D519">
        <v>2</v>
      </c>
      <c r="E519">
        <v>1E-4</v>
      </c>
      <c r="F519" t="s">
        <v>8</v>
      </c>
      <c r="H519" t="s">
        <v>8</v>
      </c>
    </row>
    <row r="520" spans="1:9" x14ac:dyDescent="0.3">
      <c r="A520" t="s">
        <v>6</v>
      </c>
      <c r="B520">
        <v>5</v>
      </c>
      <c r="C520">
        <v>1</v>
      </c>
      <c r="D520">
        <v>3</v>
      </c>
      <c r="E520">
        <v>1E-4</v>
      </c>
      <c r="F520">
        <v>80</v>
      </c>
      <c r="H520">
        <f t="shared" ref="H520:H528" si="30">F520-G520</f>
        <v>80</v>
      </c>
    </row>
    <row r="521" spans="1:9" x14ac:dyDescent="0.3">
      <c r="A521" t="s">
        <v>6</v>
      </c>
      <c r="B521">
        <v>5</v>
      </c>
      <c r="C521">
        <v>1</v>
      </c>
      <c r="D521">
        <v>4</v>
      </c>
      <c r="E521">
        <v>1E-4</v>
      </c>
      <c r="F521">
        <v>81</v>
      </c>
      <c r="H521">
        <f t="shared" si="30"/>
        <v>81</v>
      </c>
    </row>
    <row r="522" spans="1:9" x14ac:dyDescent="0.3">
      <c r="A522" t="s">
        <v>6</v>
      </c>
      <c r="B522">
        <v>5</v>
      </c>
      <c r="C522">
        <v>1</v>
      </c>
      <c r="D522">
        <v>5</v>
      </c>
      <c r="E522">
        <v>1E-4</v>
      </c>
      <c r="F522">
        <v>61</v>
      </c>
      <c r="H522">
        <f t="shared" si="30"/>
        <v>61</v>
      </c>
    </row>
    <row r="523" spans="1:9" x14ac:dyDescent="0.3">
      <c r="A523" t="s">
        <v>6</v>
      </c>
      <c r="B523">
        <v>5</v>
      </c>
      <c r="C523">
        <v>1</v>
      </c>
      <c r="D523">
        <v>6</v>
      </c>
      <c r="E523">
        <v>1E-4</v>
      </c>
      <c r="F523">
        <v>61</v>
      </c>
      <c r="H523">
        <f t="shared" si="30"/>
        <v>61</v>
      </c>
    </row>
    <row r="524" spans="1:9" x14ac:dyDescent="0.3">
      <c r="A524" t="s">
        <v>6</v>
      </c>
      <c r="B524">
        <v>5</v>
      </c>
      <c r="C524">
        <v>1</v>
      </c>
      <c r="D524">
        <v>7</v>
      </c>
      <c r="E524">
        <v>1E-4</v>
      </c>
      <c r="F524">
        <v>64</v>
      </c>
      <c r="H524">
        <f t="shared" si="30"/>
        <v>64</v>
      </c>
    </row>
    <row r="525" spans="1:9" x14ac:dyDescent="0.3">
      <c r="A525" t="s">
        <v>6</v>
      </c>
      <c r="B525">
        <v>5</v>
      </c>
      <c r="C525">
        <v>1</v>
      </c>
      <c r="D525">
        <v>8</v>
      </c>
      <c r="E525">
        <v>1E-4</v>
      </c>
      <c r="F525">
        <v>63</v>
      </c>
      <c r="H525">
        <f t="shared" si="30"/>
        <v>63</v>
      </c>
    </row>
    <row r="526" spans="1:9" x14ac:dyDescent="0.3">
      <c r="A526" t="s">
        <v>6</v>
      </c>
      <c r="B526">
        <v>5</v>
      </c>
      <c r="C526">
        <v>1</v>
      </c>
      <c r="D526">
        <v>9</v>
      </c>
      <c r="E526">
        <v>1E-4</v>
      </c>
      <c r="F526">
        <v>96.602999999999994</v>
      </c>
      <c r="H526">
        <f t="shared" si="30"/>
        <v>96.602999999999994</v>
      </c>
    </row>
    <row r="527" spans="1:9" x14ac:dyDescent="0.3">
      <c r="A527" t="s">
        <v>6</v>
      </c>
      <c r="B527">
        <v>5</v>
      </c>
      <c r="C527">
        <v>1</v>
      </c>
      <c r="D527">
        <v>10</v>
      </c>
      <c r="E527">
        <v>1E-4</v>
      </c>
      <c r="F527">
        <v>77.585999999999999</v>
      </c>
      <c r="H527">
        <f t="shared" si="30"/>
        <v>77.585999999999999</v>
      </c>
    </row>
    <row r="528" spans="1:9" x14ac:dyDescent="0.3">
      <c r="A528" t="s">
        <v>6</v>
      </c>
      <c r="B528">
        <v>5</v>
      </c>
      <c r="C528">
        <v>1</v>
      </c>
      <c r="D528">
        <v>11</v>
      </c>
      <c r="E528">
        <v>1E-4</v>
      </c>
      <c r="F528">
        <v>77.55</v>
      </c>
      <c r="H528">
        <f t="shared" si="30"/>
        <v>77.55</v>
      </c>
    </row>
    <row r="529" spans="1:9" x14ac:dyDescent="0.3">
      <c r="F529" s="1">
        <f>AVERAGE(F518:F528)</f>
        <v>75.773899999999998</v>
      </c>
      <c r="H529" s="1">
        <f>AVERAGE(H518:H528)</f>
        <v>75.773899999999998</v>
      </c>
      <c r="I529">
        <v>1</v>
      </c>
    </row>
    <row r="530" spans="1:9" x14ac:dyDescent="0.3">
      <c r="A530" t="s">
        <v>6</v>
      </c>
      <c r="B530">
        <v>5</v>
      </c>
      <c r="C530">
        <v>1</v>
      </c>
      <c r="D530">
        <v>1</v>
      </c>
      <c r="E530">
        <v>1E-3</v>
      </c>
      <c r="F530">
        <v>94</v>
      </c>
      <c r="H530">
        <f>F530-G530</f>
        <v>94</v>
      </c>
    </row>
    <row r="531" spans="1:9" x14ac:dyDescent="0.3">
      <c r="A531" t="s">
        <v>6</v>
      </c>
      <c r="B531">
        <v>5</v>
      </c>
      <c r="C531">
        <v>1</v>
      </c>
      <c r="D531">
        <v>2</v>
      </c>
      <c r="E531">
        <v>1E-3</v>
      </c>
      <c r="F531">
        <v>90</v>
      </c>
      <c r="H531">
        <f t="shared" ref="H531:H540" si="31">F531-G531</f>
        <v>90</v>
      </c>
    </row>
    <row r="532" spans="1:9" x14ac:dyDescent="0.3">
      <c r="A532" t="s">
        <v>6</v>
      </c>
      <c r="B532">
        <v>5</v>
      </c>
      <c r="C532">
        <v>1</v>
      </c>
      <c r="D532">
        <v>3</v>
      </c>
      <c r="E532">
        <v>1E-3</v>
      </c>
      <c r="F532">
        <v>89</v>
      </c>
      <c r="H532">
        <f t="shared" si="31"/>
        <v>89</v>
      </c>
    </row>
    <row r="533" spans="1:9" x14ac:dyDescent="0.3">
      <c r="A533" t="s">
        <v>6</v>
      </c>
      <c r="B533">
        <v>5</v>
      </c>
      <c r="C533">
        <v>1</v>
      </c>
      <c r="D533">
        <v>4</v>
      </c>
      <c r="E533">
        <v>1E-3</v>
      </c>
      <c r="F533">
        <v>74</v>
      </c>
      <c r="H533">
        <f t="shared" si="31"/>
        <v>74</v>
      </c>
    </row>
    <row r="534" spans="1:9" x14ac:dyDescent="0.3">
      <c r="A534" t="s">
        <v>6</v>
      </c>
      <c r="B534">
        <v>5</v>
      </c>
      <c r="C534">
        <v>1</v>
      </c>
      <c r="D534">
        <v>5</v>
      </c>
      <c r="E534">
        <v>1E-3</v>
      </c>
      <c r="F534">
        <v>65</v>
      </c>
      <c r="H534">
        <f t="shared" si="31"/>
        <v>65</v>
      </c>
    </row>
    <row r="535" spans="1:9" x14ac:dyDescent="0.3">
      <c r="A535" t="s">
        <v>6</v>
      </c>
      <c r="B535">
        <v>5</v>
      </c>
      <c r="C535">
        <v>1</v>
      </c>
      <c r="D535">
        <v>6</v>
      </c>
      <c r="E535">
        <v>1E-3</v>
      </c>
      <c r="F535">
        <v>60</v>
      </c>
      <c r="H535">
        <f t="shared" si="31"/>
        <v>60</v>
      </c>
    </row>
    <row r="536" spans="1:9" x14ac:dyDescent="0.3">
      <c r="A536" t="s">
        <v>6</v>
      </c>
      <c r="B536">
        <v>5</v>
      </c>
      <c r="C536">
        <v>1</v>
      </c>
      <c r="D536">
        <v>7</v>
      </c>
      <c r="E536">
        <v>1E-3</v>
      </c>
      <c r="F536">
        <v>60</v>
      </c>
      <c r="H536">
        <f t="shared" si="31"/>
        <v>60</v>
      </c>
    </row>
    <row r="537" spans="1:9" x14ac:dyDescent="0.3">
      <c r="A537" t="s">
        <v>6</v>
      </c>
      <c r="B537">
        <v>5</v>
      </c>
      <c r="C537">
        <v>1</v>
      </c>
      <c r="D537">
        <v>8</v>
      </c>
      <c r="E537">
        <v>1E-3</v>
      </c>
      <c r="F537">
        <v>78</v>
      </c>
      <c r="H537">
        <f t="shared" si="31"/>
        <v>78</v>
      </c>
    </row>
    <row r="538" spans="1:9" x14ac:dyDescent="0.3">
      <c r="A538" t="s">
        <v>6</v>
      </c>
      <c r="B538">
        <v>5</v>
      </c>
      <c r="C538">
        <v>1</v>
      </c>
      <c r="D538">
        <v>9</v>
      </c>
      <c r="E538">
        <v>1E-3</v>
      </c>
      <c r="F538">
        <v>88.372</v>
      </c>
      <c r="G538">
        <f>26.996305327231+25</f>
        <v>51.996305327230999</v>
      </c>
      <c r="H538">
        <f t="shared" si="31"/>
        <v>36.375694672769001</v>
      </c>
    </row>
    <row r="539" spans="1:9" x14ac:dyDescent="0.3">
      <c r="A539" t="s">
        <v>6</v>
      </c>
      <c r="B539">
        <v>5</v>
      </c>
      <c r="C539">
        <v>1</v>
      </c>
      <c r="D539">
        <v>10</v>
      </c>
      <c r="E539">
        <v>1E-3</v>
      </c>
      <c r="F539">
        <v>80.947000000000003</v>
      </c>
      <c r="G539">
        <v>58.9</v>
      </c>
      <c r="H539">
        <f t="shared" si="31"/>
        <v>22.047000000000004</v>
      </c>
    </row>
    <row r="540" spans="1:9" x14ac:dyDescent="0.3">
      <c r="A540" t="s">
        <v>6</v>
      </c>
      <c r="B540">
        <v>5</v>
      </c>
      <c r="C540">
        <v>1</v>
      </c>
      <c r="D540">
        <v>11</v>
      </c>
      <c r="E540">
        <v>1E-3</v>
      </c>
      <c r="F540">
        <v>69.938999999999993</v>
      </c>
      <c r="G540">
        <f>13.6815837681357+25</f>
        <v>38.681583768135702</v>
      </c>
      <c r="H540">
        <f t="shared" si="31"/>
        <v>31.257416231864291</v>
      </c>
    </row>
    <row r="541" spans="1:9" x14ac:dyDescent="0.3">
      <c r="F541" s="1">
        <f>AVERAGE(F530:F540)</f>
        <v>77.205272727272714</v>
      </c>
      <c r="H541" s="1">
        <f>AVERAGE(H530:H540)</f>
        <v>63.607282809512121</v>
      </c>
      <c r="I541">
        <f>H541/F541</f>
        <v>0.82387226367562438</v>
      </c>
    </row>
    <row r="542" spans="1:9" x14ac:dyDescent="0.3">
      <c r="A542" t="s">
        <v>6</v>
      </c>
      <c r="B542">
        <v>5</v>
      </c>
      <c r="C542">
        <v>1</v>
      </c>
      <c r="D542">
        <v>1</v>
      </c>
      <c r="E542">
        <v>0.01</v>
      </c>
      <c r="F542">
        <v>81</v>
      </c>
      <c r="G542">
        <f>44.6903245258822+17</f>
        <v>61.690324525882197</v>
      </c>
      <c r="H542">
        <f>F542-G542</f>
        <v>19.309675474117803</v>
      </c>
    </row>
    <row r="543" spans="1:9" x14ac:dyDescent="0.3">
      <c r="A543" t="s">
        <v>6</v>
      </c>
      <c r="B543">
        <v>5</v>
      </c>
      <c r="C543">
        <v>1</v>
      </c>
      <c r="D543">
        <v>2</v>
      </c>
      <c r="E543">
        <v>0.01</v>
      </c>
      <c r="F543" t="s">
        <v>8</v>
      </c>
      <c r="H543" t="s">
        <v>8</v>
      </c>
    </row>
    <row r="544" spans="1:9" x14ac:dyDescent="0.3">
      <c r="A544" t="s">
        <v>6</v>
      </c>
      <c r="B544">
        <v>5</v>
      </c>
      <c r="C544">
        <v>1</v>
      </c>
      <c r="D544">
        <v>3</v>
      </c>
      <c r="E544">
        <v>0.01</v>
      </c>
      <c r="F544">
        <v>82</v>
      </c>
      <c r="H544">
        <f t="shared" ref="H544:H552" si="32">F544-G544</f>
        <v>82</v>
      </c>
    </row>
    <row r="545" spans="1:9" x14ac:dyDescent="0.3">
      <c r="A545" t="s">
        <v>6</v>
      </c>
      <c r="B545">
        <v>5</v>
      </c>
      <c r="C545">
        <v>1</v>
      </c>
      <c r="D545">
        <v>4</v>
      </c>
      <c r="E545">
        <v>0.01</v>
      </c>
      <c r="F545">
        <v>79</v>
      </c>
      <c r="H545">
        <f t="shared" si="32"/>
        <v>79</v>
      </c>
    </row>
    <row r="546" spans="1:9" x14ac:dyDescent="0.3">
      <c r="A546" t="s">
        <v>6</v>
      </c>
      <c r="B546">
        <v>5</v>
      </c>
      <c r="C546">
        <v>1</v>
      </c>
      <c r="D546">
        <v>5</v>
      </c>
      <c r="E546">
        <v>0.01</v>
      </c>
      <c r="F546">
        <v>60</v>
      </c>
      <c r="H546">
        <f t="shared" si="32"/>
        <v>60</v>
      </c>
    </row>
    <row r="547" spans="1:9" x14ac:dyDescent="0.3">
      <c r="A547" t="s">
        <v>6</v>
      </c>
      <c r="B547">
        <v>5</v>
      </c>
      <c r="C547">
        <v>1</v>
      </c>
      <c r="D547">
        <v>6</v>
      </c>
      <c r="E547">
        <v>0.01</v>
      </c>
      <c r="F547" t="s">
        <v>8</v>
      </c>
      <c r="H547" t="s">
        <v>8</v>
      </c>
    </row>
    <row r="548" spans="1:9" x14ac:dyDescent="0.3">
      <c r="A548" t="s">
        <v>6</v>
      </c>
      <c r="B548">
        <v>5</v>
      </c>
      <c r="C548">
        <v>1</v>
      </c>
      <c r="D548">
        <v>7</v>
      </c>
      <c r="E548">
        <v>0.01</v>
      </c>
      <c r="F548">
        <v>73</v>
      </c>
      <c r="H548">
        <f t="shared" si="32"/>
        <v>73</v>
      </c>
    </row>
    <row r="549" spans="1:9" x14ac:dyDescent="0.3">
      <c r="A549" t="s">
        <v>6</v>
      </c>
      <c r="B549">
        <v>5</v>
      </c>
      <c r="C549">
        <v>1</v>
      </c>
      <c r="D549">
        <v>8</v>
      </c>
      <c r="E549">
        <v>0.01</v>
      </c>
      <c r="F549">
        <v>63</v>
      </c>
      <c r="H549">
        <f t="shared" si="32"/>
        <v>63</v>
      </c>
    </row>
    <row r="550" spans="1:9" x14ac:dyDescent="0.3">
      <c r="A550" t="s">
        <v>6</v>
      </c>
      <c r="B550">
        <v>5</v>
      </c>
      <c r="C550">
        <v>1</v>
      </c>
      <c r="D550">
        <v>9</v>
      </c>
      <c r="E550">
        <v>0.01</v>
      </c>
      <c r="F550">
        <v>83.835999999999999</v>
      </c>
      <c r="G550">
        <v>79</v>
      </c>
      <c r="H550">
        <f t="shared" si="32"/>
        <v>4.8359999999999985</v>
      </c>
    </row>
    <row r="551" spans="1:9" x14ac:dyDescent="0.3">
      <c r="A551" t="s">
        <v>6</v>
      </c>
      <c r="B551">
        <v>5</v>
      </c>
      <c r="C551">
        <v>1</v>
      </c>
      <c r="D551">
        <v>10</v>
      </c>
      <c r="E551">
        <v>0.01</v>
      </c>
      <c r="F551">
        <v>100.04900000000001</v>
      </c>
      <c r="G551">
        <f>55.3223550532301+20</f>
        <v>75.322355053230098</v>
      </c>
      <c r="H551">
        <f t="shared" si="32"/>
        <v>24.726644946769909</v>
      </c>
    </row>
    <row r="552" spans="1:9" x14ac:dyDescent="0.3">
      <c r="A552" t="s">
        <v>6</v>
      </c>
      <c r="B552">
        <v>5</v>
      </c>
      <c r="C552">
        <v>1</v>
      </c>
      <c r="D552">
        <v>11</v>
      </c>
      <c r="E552">
        <v>0.01</v>
      </c>
      <c r="F552">
        <v>85.54</v>
      </c>
      <c r="G552">
        <f>57.4447730604459+20</f>
        <v>77.444773060445897</v>
      </c>
      <c r="H552">
        <f t="shared" si="32"/>
        <v>8.0952269395541094</v>
      </c>
    </row>
    <row r="553" spans="1:9" x14ac:dyDescent="0.3">
      <c r="F553" s="1">
        <f>AVERAGE(F542:F552)</f>
        <v>78.602777777777774</v>
      </c>
      <c r="H553" s="1">
        <f>AVERAGE(H542:H552)</f>
        <v>45.996394151160203</v>
      </c>
      <c r="I553">
        <f>H553/F553</f>
        <v>0.58517517384944251</v>
      </c>
    </row>
    <row r="554" spans="1:9" x14ac:dyDescent="0.3">
      <c r="A554" t="s">
        <v>6</v>
      </c>
      <c r="B554">
        <v>5</v>
      </c>
      <c r="C554">
        <v>1</v>
      </c>
      <c r="D554">
        <v>1</v>
      </c>
      <c r="E554">
        <v>0.1</v>
      </c>
      <c r="F554">
        <v>85</v>
      </c>
      <c r="G554">
        <f>52.414733238427+17</f>
        <v>69.414733238427004</v>
      </c>
      <c r="H554">
        <f>F554-G554</f>
        <v>15.585266761572996</v>
      </c>
    </row>
    <row r="555" spans="1:9" x14ac:dyDescent="0.3">
      <c r="A555" t="s">
        <v>6</v>
      </c>
      <c r="B555">
        <v>5</v>
      </c>
      <c r="C555">
        <v>1</v>
      </c>
      <c r="D555">
        <v>2</v>
      </c>
      <c r="E555">
        <v>0.1</v>
      </c>
      <c r="F555">
        <v>89</v>
      </c>
      <c r="G555">
        <f>46.6985748414201+17</f>
        <v>63.698574841420097</v>
      </c>
      <c r="H555">
        <f t="shared" ref="H555:H564" si="33">F555-G555</f>
        <v>25.301425158579903</v>
      </c>
    </row>
    <row r="556" spans="1:9" x14ac:dyDescent="0.3">
      <c r="A556" t="s">
        <v>6</v>
      </c>
      <c r="B556">
        <v>5</v>
      </c>
      <c r="C556">
        <v>1</v>
      </c>
      <c r="D556">
        <v>3</v>
      </c>
      <c r="E556">
        <v>0.1</v>
      </c>
      <c r="F556">
        <v>72</v>
      </c>
      <c r="G556">
        <f>38.7662652340498+17</f>
        <v>55.766265234049797</v>
      </c>
      <c r="H556">
        <f t="shared" si="33"/>
        <v>16.233734765950203</v>
      </c>
    </row>
    <row r="557" spans="1:9" x14ac:dyDescent="0.3">
      <c r="A557" t="s">
        <v>6</v>
      </c>
      <c r="B557">
        <v>5</v>
      </c>
      <c r="C557">
        <v>1</v>
      </c>
      <c r="D557">
        <v>4</v>
      </c>
      <c r="E557">
        <v>0.1</v>
      </c>
      <c r="F557">
        <v>82</v>
      </c>
      <c r="G557">
        <f>50.6616149872394+17</f>
        <v>67.661614987239403</v>
      </c>
      <c r="H557">
        <f t="shared" si="33"/>
        <v>14.338385012760597</v>
      </c>
    </row>
    <row r="558" spans="1:9" x14ac:dyDescent="0.3">
      <c r="A558" t="s">
        <v>6</v>
      </c>
      <c r="B558">
        <v>5</v>
      </c>
      <c r="C558">
        <v>1</v>
      </c>
      <c r="D558">
        <v>5</v>
      </c>
      <c r="E558">
        <v>0.1</v>
      </c>
      <c r="F558">
        <v>58</v>
      </c>
      <c r="G558">
        <f>24.7933825783495+17</f>
        <v>41.793382578349501</v>
      </c>
      <c r="H558">
        <f t="shared" si="33"/>
        <v>16.206617421650499</v>
      </c>
    </row>
    <row r="559" spans="1:9" x14ac:dyDescent="0.3">
      <c r="A559" t="s">
        <v>6</v>
      </c>
      <c r="B559">
        <v>5</v>
      </c>
      <c r="C559">
        <v>1</v>
      </c>
      <c r="D559">
        <v>6</v>
      </c>
      <c r="E559">
        <v>0.1</v>
      </c>
      <c r="F559">
        <v>71</v>
      </c>
      <c r="G559">
        <f>29.547324206655+17</f>
        <v>46.547324206654999</v>
      </c>
      <c r="H559">
        <f t="shared" si="33"/>
        <v>24.452675793345001</v>
      </c>
    </row>
    <row r="560" spans="1:9" x14ac:dyDescent="0.3">
      <c r="A560" t="s">
        <v>6</v>
      </c>
      <c r="B560">
        <v>5</v>
      </c>
      <c r="C560">
        <v>1</v>
      </c>
      <c r="D560">
        <v>7</v>
      </c>
      <c r="E560">
        <v>0.1</v>
      </c>
      <c r="F560">
        <v>69</v>
      </c>
      <c r="G560">
        <f>39.192152319395+17</f>
        <v>56.192152319394999</v>
      </c>
      <c r="H560">
        <f t="shared" si="33"/>
        <v>12.807847680605001</v>
      </c>
    </row>
    <row r="561" spans="1:9" x14ac:dyDescent="0.3">
      <c r="A561" t="s">
        <v>6</v>
      </c>
      <c r="B561">
        <v>5</v>
      </c>
      <c r="C561">
        <v>1</v>
      </c>
      <c r="D561">
        <v>8</v>
      </c>
      <c r="E561">
        <v>0.1</v>
      </c>
      <c r="F561">
        <v>60</v>
      </c>
      <c r="G561">
        <f>24.2039303190597+17</f>
        <v>41.203930319059701</v>
      </c>
      <c r="H561">
        <f t="shared" si="33"/>
        <v>18.796069680940299</v>
      </c>
    </row>
    <row r="562" spans="1:9" x14ac:dyDescent="0.3">
      <c r="A562" t="s">
        <v>6</v>
      </c>
      <c r="B562">
        <v>5</v>
      </c>
      <c r="C562">
        <v>1</v>
      </c>
      <c r="D562">
        <v>9</v>
      </c>
      <c r="E562">
        <v>0.1</v>
      </c>
      <c r="F562">
        <v>93.474000000000004</v>
      </c>
      <c r="G562">
        <f>70.7174414934347+17</f>
        <v>87.717441493434706</v>
      </c>
      <c r="H562">
        <f t="shared" si="33"/>
        <v>5.7565585065652982</v>
      </c>
    </row>
    <row r="563" spans="1:9" x14ac:dyDescent="0.3">
      <c r="A563" t="s">
        <v>6</v>
      </c>
      <c r="B563">
        <v>5</v>
      </c>
      <c r="C563">
        <v>1</v>
      </c>
      <c r="D563">
        <v>10</v>
      </c>
      <c r="E563">
        <v>0.1</v>
      </c>
      <c r="F563">
        <v>98.816000000000003</v>
      </c>
      <c r="G563">
        <v>98.816000000000003</v>
      </c>
      <c r="H563">
        <f t="shared" si="33"/>
        <v>0</v>
      </c>
    </row>
    <row r="564" spans="1:9" x14ac:dyDescent="0.3">
      <c r="A564" t="s">
        <v>6</v>
      </c>
      <c r="B564">
        <v>5</v>
      </c>
      <c r="C564">
        <v>1</v>
      </c>
      <c r="D564">
        <v>11</v>
      </c>
      <c r="E564">
        <v>0.1</v>
      </c>
      <c r="F564">
        <v>94.637</v>
      </c>
      <c r="G564">
        <f>71.4979702339117+17</f>
        <v>88.497970233911701</v>
      </c>
      <c r="H564">
        <f t="shared" si="33"/>
        <v>6.1390297660882993</v>
      </c>
    </row>
    <row r="565" spans="1:9" x14ac:dyDescent="0.3">
      <c r="F565" s="1">
        <f>AVERAGE(F554:F564)</f>
        <v>79.357000000000014</v>
      </c>
      <c r="H565" s="1">
        <f>AVERAGE(H554:H564)</f>
        <v>14.14705550436892</v>
      </c>
      <c r="I565">
        <f>H565/F565</f>
        <v>0.17827104734766835</v>
      </c>
    </row>
    <row r="566" spans="1:9" x14ac:dyDescent="0.3">
      <c r="A566" t="s">
        <v>6</v>
      </c>
      <c r="B566">
        <v>5</v>
      </c>
      <c r="C566">
        <v>1</v>
      </c>
      <c r="D566">
        <v>1</v>
      </c>
      <c r="E566">
        <v>1</v>
      </c>
      <c r="F566">
        <v>86</v>
      </c>
      <c r="G566">
        <f>64.6505447760838+17</f>
        <v>81.650544776083805</v>
      </c>
      <c r="H566">
        <f>F566-G566</f>
        <v>4.3494552239161948</v>
      </c>
    </row>
    <row r="567" spans="1:9" x14ac:dyDescent="0.3">
      <c r="A567" t="s">
        <v>6</v>
      </c>
      <c r="B567">
        <v>5</v>
      </c>
      <c r="C567">
        <v>1</v>
      </c>
      <c r="D567">
        <v>2</v>
      </c>
      <c r="E567">
        <v>1</v>
      </c>
      <c r="F567">
        <v>85</v>
      </c>
      <c r="G567">
        <f>67.3220735346486+17</f>
        <v>84.322073534648595</v>
      </c>
      <c r="H567">
        <f t="shared" ref="H567:H576" si="34">F567-G567</f>
        <v>0.67792646535140477</v>
      </c>
    </row>
    <row r="568" spans="1:9" x14ac:dyDescent="0.3">
      <c r="A568" t="s">
        <v>6</v>
      </c>
      <c r="B568">
        <v>5</v>
      </c>
      <c r="C568">
        <v>1</v>
      </c>
      <c r="D568">
        <v>3</v>
      </c>
      <c r="E568">
        <v>1</v>
      </c>
      <c r="F568">
        <v>73</v>
      </c>
      <c r="G568">
        <f>44.420757869843+17</f>
        <v>61.420757869843001</v>
      </c>
      <c r="H568">
        <f t="shared" si="34"/>
        <v>11.579242130156999</v>
      </c>
    </row>
    <row r="569" spans="1:9" x14ac:dyDescent="0.3">
      <c r="A569" t="s">
        <v>6</v>
      </c>
      <c r="B569">
        <v>5</v>
      </c>
      <c r="C569">
        <v>1</v>
      </c>
      <c r="D569">
        <v>4</v>
      </c>
      <c r="E569">
        <v>1</v>
      </c>
      <c r="F569">
        <v>68</v>
      </c>
      <c r="G569">
        <f>44.9476376687888+17</f>
        <v>61.947637668788801</v>
      </c>
      <c r="H569">
        <f t="shared" si="34"/>
        <v>6.0523623312111994</v>
      </c>
    </row>
    <row r="570" spans="1:9" x14ac:dyDescent="0.3">
      <c r="A570" t="s">
        <v>6</v>
      </c>
      <c r="B570">
        <v>5</v>
      </c>
      <c r="C570">
        <v>1</v>
      </c>
      <c r="D570">
        <v>5</v>
      </c>
      <c r="E570">
        <v>1</v>
      </c>
      <c r="F570">
        <v>82</v>
      </c>
      <c r="G570">
        <f>42.5138025234445+17</f>
        <v>59.513802523444497</v>
      </c>
      <c r="H570">
        <f t="shared" si="34"/>
        <v>22.486197476555503</v>
      </c>
    </row>
    <row r="571" spans="1:9" x14ac:dyDescent="0.3">
      <c r="A571" t="s">
        <v>6</v>
      </c>
      <c r="B571">
        <v>5</v>
      </c>
      <c r="C571">
        <v>1</v>
      </c>
      <c r="D571">
        <v>6</v>
      </c>
      <c r="E571">
        <v>1</v>
      </c>
      <c r="F571">
        <v>91</v>
      </c>
      <c r="G571">
        <f>51.3283576698533+17</f>
        <v>68.32835766985329</v>
      </c>
      <c r="H571">
        <f t="shared" si="34"/>
        <v>22.67164233014671</v>
      </c>
    </row>
    <row r="572" spans="1:9" x14ac:dyDescent="0.3">
      <c r="A572" t="s">
        <v>6</v>
      </c>
      <c r="B572">
        <v>5</v>
      </c>
      <c r="C572">
        <v>1</v>
      </c>
      <c r="D572">
        <v>7</v>
      </c>
      <c r="E572">
        <v>1</v>
      </c>
      <c r="F572">
        <v>65</v>
      </c>
      <c r="G572">
        <f>33.5775197851059+17</f>
        <v>50.577519785105899</v>
      </c>
      <c r="H572">
        <f t="shared" si="34"/>
        <v>14.422480214894101</v>
      </c>
    </row>
    <row r="573" spans="1:9" x14ac:dyDescent="0.3">
      <c r="A573" t="s">
        <v>6</v>
      </c>
      <c r="B573">
        <v>5</v>
      </c>
      <c r="C573">
        <v>1</v>
      </c>
      <c r="D573">
        <v>8</v>
      </c>
      <c r="E573">
        <v>1</v>
      </c>
      <c r="F573">
        <v>56</v>
      </c>
      <c r="G573">
        <f>24.5170860179475+17</f>
        <v>41.517086017947499</v>
      </c>
      <c r="H573">
        <f t="shared" si="34"/>
        <v>14.482913982052501</v>
      </c>
    </row>
    <row r="574" spans="1:9" x14ac:dyDescent="0.3">
      <c r="A574" t="s">
        <v>6</v>
      </c>
      <c r="B574">
        <v>5</v>
      </c>
      <c r="C574">
        <v>1</v>
      </c>
      <c r="D574">
        <v>9</v>
      </c>
      <c r="E574">
        <v>1</v>
      </c>
      <c r="F574">
        <v>90.349000000000004</v>
      </c>
      <c r="G574">
        <f>65.2059181641113+25</f>
        <v>90.205918164111296</v>
      </c>
      <c r="H574">
        <f t="shared" si="34"/>
        <v>0.14308183588870804</v>
      </c>
    </row>
    <row r="575" spans="1:9" x14ac:dyDescent="0.3">
      <c r="A575" t="s">
        <v>6</v>
      </c>
      <c r="B575">
        <v>5</v>
      </c>
      <c r="C575">
        <v>1</v>
      </c>
      <c r="D575">
        <v>10</v>
      </c>
      <c r="E575">
        <v>1</v>
      </c>
      <c r="F575">
        <v>56.026000000000003</v>
      </c>
      <c r="G575">
        <v>56.026000000000003</v>
      </c>
      <c r="H575">
        <f t="shared" si="34"/>
        <v>0</v>
      </c>
    </row>
    <row r="576" spans="1:9" x14ac:dyDescent="0.3">
      <c r="A576" t="s">
        <v>6</v>
      </c>
      <c r="B576">
        <v>5</v>
      </c>
      <c r="C576">
        <v>1</v>
      </c>
      <c r="D576">
        <v>11</v>
      </c>
      <c r="E576">
        <v>1</v>
      </c>
      <c r="F576">
        <v>85.192999999999998</v>
      </c>
      <c r="G576">
        <v>82</v>
      </c>
      <c r="H576">
        <f t="shared" si="34"/>
        <v>3.1929999999999978</v>
      </c>
    </row>
    <row r="577" spans="1:9" x14ac:dyDescent="0.3">
      <c r="F577" s="1">
        <f>AVERAGE(F566:F576)</f>
        <v>76.142545454545456</v>
      </c>
      <c r="H577" s="1">
        <f>AVERAGE(H566:H576)</f>
        <v>9.0962092718339402</v>
      </c>
      <c r="I577">
        <f>H577/F577</f>
        <v>0.11946289971700608</v>
      </c>
    </row>
    <row r="578" spans="1:9" x14ac:dyDescent="0.3">
      <c r="A578" t="s">
        <v>6</v>
      </c>
      <c r="B578">
        <v>5</v>
      </c>
      <c r="C578">
        <v>2</v>
      </c>
      <c r="D578">
        <v>1</v>
      </c>
      <c r="E578">
        <v>0</v>
      </c>
      <c r="F578">
        <v>67</v>
      </c>
      <c r="H578">
        <f>F578-G578</f>
        <v>67</v>
      </c>
    </row>
    <row r="579" spans="1:9" x14ac:dyDescent="0.3">
      <c r="A579" t="s">
        <v>6</v>
      </c>
      <c r="B579">
        <v>5</v>
      </c>
      <c r="C579">
        <v>2</v>
      </c>
      <c r="D579">
        <v>2</v>
      </c>
      <c r="E579">
        <v>0</v>
      </c>
      <c r="F579">
        <v>67</v>
      </c>
      <c r="G579">
        <v>33.265919669582061</v>
      </c>
      <c r="H579">
        <f t="shared" ref="H579:H587" si="35">F579-G579</f>
        <v>33.734080330417939</v>
      </c>
    </row>
    <row r="580" spans="1:9" x14ac:dyDescent="0.3">
      <c r="A580" t="s">
        <v>6</v>
      </c>
      <c r="B580">
        <v>5</v>
      </c>
      <c r="C580">
        <v>2</v>
      </c>
      <c r="D580">
        <v>3</v>
      </c>
      <c r="E580">
        <v>0</v>
      </c>
      <c r="F580">
        <v>65</v>
      </c>
      <c r="H580">
        <f>F580-G580</f>
        <v>65</v>
      </c>
    </row>
    <row r="581" spans="1:9" x14ac:dyDescent="0.3">
      <c r="A581" t="s">
        <v>6</v>
      </c>
      <c r="B581">
        <v>5</v>
      </c>
      <c r="C581">
        <v>2</v>
      </c>
      <c r="D581">
        <v>4</v>
      </c>
      <c r="E581">
        <v>0</v>
      </c>
      <c r="F581" t="s">
        <v>8</v>
      </c>
      <c r="G581" t="s">
        <v>8</v>
      </c>
      <c r="H581" t="s">
        <v>8</v>
      </c>
    </row>
    <row r="582" spans="1:9" x14ac:dyDescent="0.3">
      <c r="A582" t="s">
        <v>6</v>
      </c>
      <c r="B582">
        <v>5</v>
      </c>
      <c r="C582">
        <v>2</v>
      </c>
      <c r="D582">
        <v>5</v>
      </c>
      <c r="E582">
        <v>0</v>
      </c>
      <c r="F582" t="s">
        <v>8</v>
      </c>
      <c r="G582" t="s">
        <v>8</v>
      </c>
      <c r="H582" t="s">
        <v>8</v>
      </c>
    </row>
    <row r="583" spans="1:9" x14ac:dyDescent="0.3">
      <c r="A583" t="s">
        <v>6</v>
      </c>
      <c r="B583">
        <v>5</v>
      </c>
      <c r="C583">
        <v>2</v>
      </c>
      <c r="D583">
        <v>6</v>
      </c>
      <c r="E583">
        <v>0</v>
      </c>
      <c r="F583" t="s">
        <v>8</v>
      </c>
      <c r="G583" t="s">
        <v>8</v>
      </c>
      <c r="H583" t="s">
        <v>8</v>
      </c>
    </row>
    <row r="584" spans="1:9" x14ac:dyDescent="0.3">
      <c r="A584" t="s">
        <v>6</v>
      </c>
      <c r="B584">
        <v>5</v>
      </c>
      <c r="C584">
        <v>2</v>
      </c>
      <c r="D584">
        <v>7</v>
      </c>
      <c r="E584">
        <v>0</v>
      </c>
      <c r="F584" t="s">
        <v>8</v>
      </c>
      <c r="G584" t="s">
        <v>8</v>
      </c>
      <c r="H584" t="s">
        <v>8</v>
      </c>
    </row>
    <row r="585" spans="1:9" x14ac:dyDescent="0.3">
      <c r="A585" t="s">
        <v>6</v>
      </c>
      <c r="B585">
        <v>5</v>
      </c>
      <c r="C585">
        <v>2</v>
      </c>
      <c r="D585">
        <v>8</v>
      </c>
      <c r="E585">
        <v>0</v>
      </c>
      <c r="F585">
        <v>67</v>
      </c>
      <c r="H585">
        <f t="shared" si="35"/>
        <v>67</v>
      </c>
    </row>
    <row r="586" spans="1:9" x14ac:dyDescent="0.3">
      <c r="A586" t="s">
        <v>6</v>
      </c>
      <c r="B586">
        <v>5</v>
      </c>
      <c r="C586">
        <v>2</v>
      </c>
      <c r="D586">
        <v>9</v>
      </c>
      <c r="E586">
        <v>0</v>
      </c>
      <c r="F586">
        <v>70</v>
      </c>
      <c r="G586">
        <v>30.583743569179717</v>
      </c>
      <c r="H586">
        <f t="shared" si="35"/>
        <v>39.416256430820283</v>
      </c>
    </row>
    <row r="587" spans="1:9" x14ac:dyDescent="0.3">
      <c r="A587" t="s">
        <v>6</v>
      </c>
      <c r="B587">
        <v>5</v>
      </c>
      <c r="C587">
        <v>2</v>
      </c>
      <c r="D587">
        <v>10</v>
      </c>
      <c r="E587">
        <v>0</v>
      </c>
      <c r="F587">
        <v>63</v>
      </c>
      <c r="H587">
        <f t="shared" si="35"/>
        <v>63</v>
      </c>
    </row>
    <row r="588" spans="1:9" x14ac:dyDescent="0.3">
      <c r="F588" s="1">
        <f>AVERAGE(F578:F587)</f>
        <v>66.5</v>
      </c>
      <c r="H588" s="1">
        <f>AVERAGE(H578:H587)</f>
        <v>55.858389460206375</v>
      </c>
      <c r="I588">
        <f>H588/F588</f>
        <v>0.83997578135648687</v>
      </c>
    </row>
    <row r="589" spans="1:9" x14ac:dyDescent="0.3">
      <c r="A589" t="s">
        <v>6</v>
      </c>
      <c r="B589">
        <v>5</v>
      </c>
      <c r="C589">
        <v>2</v>
      </c>
      <c r="D589">
        <v>1</v>
      </c>
      <c r="E589">
        <v>1E-4</v>
      </c>
      <c r="F589">
        <v>68</v>
      </c>
      <c r="H589">
        <f>F589-G589</f>
        <v>68</v>
      </c>
    </row>
    <row r="590" spans="1:9" x14ac:dyDescent="0.3">
      <c r="A590" t="s">
        <v>6</v>
      </c>
      <c r="B590">
        <v>5</v>
      </c>
      <c r="C590">
        <v>2</v>
      </c>
      <c r="D590">
        <v>2</v>
      </c>
      <c r="E590">
        <v>1E-4</v>
      </c>
      <c r="F590">
        <v>67</v>
      </c>
      <c r="H590">
        <f t="shared" ref="H590:H599" si="36">F590-G590</f>
        <v>67</v>
      </c>
    </row>
    <row r="591" spans="1:9" x14ac:dyDescent="0.3">
      <c r="A591" t="s">
        <v>6</v>
      </c>
      <c r="B591">
        <v>5</v>
      </c>
      <c r="C591">
        <v>2</v>
      </c>
      <c r="D591">
        <v>3</v>
      </c>
      <c r="E591">
        <v>1E-4</v>
      </c>
      <c r="F591">
        <v>63</v>
      </c>
      <c r="H591">
        <f t="shared" si="36"/>
        <v>63</v>
      </c>
    </row>
    <row r="592" spans="1:9" x14ac:dyDescent="0.3">
      <c r="A592" t="s">
        <v>6</v>
      </c>
      <c r="B592">
        <v>5</v>
      </c>
      <c r="C592">
        <v>2</v>
      </c>
      <c r="D592">
        <v>4</v>
      </c>
      <c r="E592">
        <v>1E-4</v>
      </c>
      <c r="F592">
        <v>77</v>
      </c>
      <c r="H592">
        <f t="shared" si="36"/>
        <v>77</v>
      </c>
    </row>
    <row r="593" spans="1:9" x14ac:dyDescent="0.3">
      <c r="A593" t="s">
        <v>6</v>
      </c>
      <c r="B593">
        <v>5</v>
      </c>
      <c r="C593">
        <v>2</v>
      </c>
      <c r="D593">
        <v>5</v>
      </c>
      <c r="E593">
        <v>1E-4</v>
      </c>
      <c r="F593">
        <v>80</v>
      </c>
      <c r="G593">
        <v>24.7375361455267</v>
      </c>
      <c r="H593">
        <f t="shared" si="36"/>
        <v>55.262463854473296</v>
      </c>
    </row>
    <row r="594" spans="1:9" x14ac:dyDescent="0.3">
      <c r="A594" t="s">
        <v>6</v>
      </c>
      <c r="B594">
        <v>5</v>
      </c>
      <c r="C594">
        <v>2</v>
      </c>
      <c r="D594">
        <v>6</v>
      </c>
      <c r="E594">
        <v>1E-4</v>
      </c>
      <c r="F594">
        <v>67</v>
      </c>
      <c r="H594">
        <f t="shared" si="36"/>
        <v>67</v>
      </c>
    </row>
    <row r="595" spans="1:9" x14ac:dyDescent="0.3">
      <c r="A595" t="s">
        <v>6</v>
      </c>
      <c r="B595">
        <v>5</v>
      </c>
      <c r="C595">
        <v>2</v>
      </c>
      <c r="D595">
        <v>7</v>
      </c>
      <c r="E595">
        <v>1E-4</v>
      </c>
      <c r="F595">
        <v>74</v>
      </c>
      <c r="H595">
        <f t="shared" si="36"/>
        <v>74</v>
      </c>
    </row>
    <row r="596" spans="1:9" x14ac:dyDescent="0.3">
      <c r="A596" t="s">
        <v>6</v>
      </c>
      <c r="B596">
        <v>5</v>
      </c>
      <c r="C596">
        <v>2</v>
      </c>
      <c r="D596">
        <v>8</v>
      </c>
      <c r="E596">
        <v>1E-4</v>
      </c>
      <c r="F596">
        <v>71</v>
      </c>
      <c r="H596">
        <f t="shared" si="36"/>
        <v>71</v>
      </c>
    </row>
    <row r="597" spans="1:9" x14ac:dyDescent="0.3">
      <c r="A597" t="s">
        <v>6</v>
      </c>
      <c r="B597">
        <v>5</v>
      </c>
      <c r="C597">
        <v>2</v>
      </c>
      <c r="D597">
        <v>9</v>
      </c>
      <c r="E597">
        <v>1E-4</v>
      </c>
      <c r="F597">
        <v>79</v>
      </c>
      <c r="H597">
        <f t="shared" si="36"/>
        <v>79</v>
      </c>
    </row>
    <row r="598" spans="1:9" x14ac:dyDescent="0.3">
      <c r="A598" t="s">
        <v>6</v>
      </c>
      <c r="B598">
        <v>5</v>
      </c>
      <c r="C598">
        <v>2</v>
      </c>
      <c r="D598">
        <v>10</v>
      </c>
      <c r="E598">
        <v>1E-4</v>
      </c>
      <c r="F598">
        <v>86</v>
      </c>
      <c r="H598">
        <f t="shared" si="36"/>
        <v>86</v>
      </c>
    </row>
    <row r="599" spans="1:9" x14ac:dyDescent="0.3">
      <c r="A599" t="s">
        <v>6</v>
      </c>
      <c r="B599">
        <v>5</v>
      </c>
      <c r="C599">
        <v>2</v>
      </c>
      <c r="D599">
        <v>11</v>
      </c>
      <c r="E599">
        <v>1E-4</v>
      </c>
      <c r="F599">
        <v>66</v>
      </c>
      <c r="H599">
        <f t="shared" si="36"/>
        <v>66</v>
      </c>
    </row>
    <row r="600" spans="1:9" x14ac:dyDescent="0.3">
      <c r="F600" s="1">
        <f>AVERAGE(F589:F599)</f>
        <v>72.545454545454547</v>
      </c>
      <c r="H600" s="1">
        <f>AVERAGE(H589:H599)</f>
        <v>70.296587623133931</v>
      </c>
      <c r="I600">
        <f>H600/F600</f>
        <v>0.96900058127126976</v>
      </c>
    </row>
    <row r="601" spans="1:9" x14ac:dyDescent="0.3">
      <c r="A601" t="s">
        <v>6</v>
      </c>
      <c r="B601">
        <v>5</v>
      </c>
      <c r="C601">
        <v>2</v>
      </c>
      <c r="D601">
        <v>1</v>
      </c>
      <c r="E601">
        <v>1E-3</v>
      </c>
      <c r="F601">
        <v>86</v>
      </c>
      <c r="G601">
        <v>11.932088785785416</v>
      </c>
      <c r="H601">
        <f>F601-G601</f>
        <v>74.06791121421459</v>
      </c>
    </row>
    <row r="602" spans="1:9" x14ac:dyDescent="0.3">
      <c r="A602" t="s">
        <v>6</v>
      </c>
      <c r="B602">
        <v>5</v>
      </c>
      <c r="C602">
        <v>2</v>
      </c>
      <c r="D602">
        <v>2</v>
      </c>
      <c r="E602">
        <v>1E-3</v>
      </c>
      <c r="F602">
        <v>72</v>
      </c>
      <c r="H602">
        <f t="shared" ref="H602:H611" si="37">F602-G602</f>
        <v>72</v>
      </c>
    </row>
    <row r="603" spans="1:9" x14ac:dyDescent="0.3">
      <c r="A603" t="s">
        <v>6</v>
      </c>
      <c r="B603">
        <v>5</v>
      </c>
      <c r="C603">
        <v>2</v>
      </c>
      <c r="D603">
        <v>3</v>
      </c>
      <c r="E603">
        <v>1E-3</v>
      </c>
      <c r="F603">
        <v>64</v>
      </c>
      <c r="H603">
        <f t="shared" si="37"/>
        <v>64</v>
      </c>
    </row>
    <row r="604" spans="1:9" x14ac:dyDescent="0.3">
      <c r="A604" t="s">
        <v>6</v>
      </c>
      <c r="B604">
        <v>5</v>
      </c>
      <c r="C604">
        <v>2</v>
      </c>
      <c r="D604">
        <v>4</v>
      </c>
      <c r="E604">
        <v>1E-3</v>
      </c>
      <c r="F604">
        <v>72</v>
      </c>
      <c r="H604">
        <f t="shared" si="37"/>
        <v>72</v>
      </c>
    </row>
    <row r="605" spans="1:9" x14ac:dyDescent="0.3">
      <c r="A605" t="s">
        <v>6</v>
      </c>
      <c r="B605">
        <v>5</v>
      </c>
      <c r="C605">
        <v>2</v>
      </c>
      <c r="D605">
        <v>5</v>
      </c>
      <c r="E605">
        <v>1E-3</v>
      </c>
      <c r="F605">
        <v>72</v>
      </c>
      <c r="H605">
        <f t="shared" si="37"/>
        <v>72</v>
      </c>
    </row>
    <row r="606" spans="1:9" x14ac:dyDescent="0.3">
      <c r="A606" t="s">
        <v>6</v>
      </c>
      <c r="B606">
        <v>5</v>
      </c>
      <c r="C606">
        <v>2</v>
      </c>
      <c r="D606">
        <v>6</v>
      </c>
      <c r="E606">
        <v>1E-3</v>
      </c>
      <c r="F606">
        <v>68</v>
      </c>
      <c r="H606">
        <f t="shared" si="37"/>
        <v>68</v>
      </c>
    </row>
    <row r="607" spans="1:9" x14ac:dyDescent="0.3">
      <c r="A607" t="s">
        <v>6</v>
      </c>
      <c r="B607">
        <v>5</v>
      </c>
      <c r="C607">
        <v>2</v>
      </c>
      <c r="D607">
        <v>7</v>
      </c>
      <c r="E607">
        <v>1E-3</v>
      </c>
      <c r="F607">
        <v>80</v>
      </c>
      <c r="G607">
        <v>38.114547036672498</v>
      </c>
      <c r="H607">
        <f t="shared" si="37"/>
        <v>41.885452963327502</v>
      </c>
    </row>
    <row r="608" spans="1:9" x14ac:dyDescent="0.3">
      <c r="A608" t="s">
        <v>6</v>
      </c>
      <c r="B608">
        <v>5</v>
      </c>
      <c r="C608">
        <v>2</v>
      </c>
      <c r="D608">
        <v>8</v>
      </c>
      <c r="E608">
        <v>1E-3</v>
      </c>
      <c r="F608">
        <v>69</v>
      </c>
      <c r="H608">
        <f t="shared" si="37"/>
        <v>69</v>
      </c>
    </row>
    <row r="609" spans="1:9" x14ac:dyDescent="0.3">
      <c r="A609" t="s">
        <v>6</v>
      </c>
      <c r="B609">
        <v>5</v>
      </c>
      <c r="C609">
        <v>2</v>
      </c>
      <c r="D609">
        <v>9</v>
      </c>
      <c r="E609">
        <v>1E-3</v>
      </c>
      <c r="F609">
        <v>66</v>
      </c>
      <c r="G609">
        <v>17.6389926832898</v>
      </c>
      <c r="H609">
        <f t="shared" si="37"/>
        <v>48.3610073167102</v>
      </c>
    </row>
    <row r="610" spans="1:9" x14ac:dyDescent="0.3">
      <c r="A610" t="s">
        <v>6</v>
      </c>
      <c r="B610">
        <v>5</v>
      </c>
      <c r="C610">
        <v>2</v>
      </c>
      <c r="D610">
        <v>10</v>
      </c>
      <c r="E610">
        <v>1E-3</v>
      </c>
      <c r="F610">
        <v>62</v>
      </c>
      <c r="G610">
        <v>23.5617079649044</v>
      </c>
      <c r="H610">
        <f t="shared" si="37"/>
        <v>38.4382920350956</v>
      </c>
    </row>
    <row r="611" spans="1:9" x14ac:dyDescent="0.3">
      <c r="A611" t="s">
        <v>6</v>
      </c>
      <c r="B611">
        <v>5</v>
      </c>
      <c r="C611">
        <v>2</v>
      </c>
      <c r="D611">
        <v>11</v>
      </c>
      <c r="E611">
        <v>1E-3</v>
      </c>
      <c r="F611">
        <v>61</v>
      </c>
      <c r="G611">
        <v>42.680801544266501</v>
      </c>
      <c r="H611">
        <f t="shared" si="37"/>
        <v>18.319198455733499</v>
      </c>
    </row>
    <row r="612" spans="1:9" x14ac:dyDescent="0.3">
      <c r="F612" s="1">
        <f>AVERAGE(F601:F611)</f>
        <v>70.181818181818187</v>
      </c>
      <c r="H612" s="1">
        <f>AVERAGE(H601:H611)</f>
        <v>58.00653290773468</v>
      </c>
      <c r="I612">
        <f>H612/F612</f>
        <v>0.82651795593922461</v>
      </c>
    </row>
    <row r="613" spans="1:9" x14ac:dyDescent="0.3">
      <c r="A613" t="s">
        <v>6</v>
      </c>
      <c r="B613">
        <v>5</v>
      </c>
      <c r="C613">
        <v>2</v>
      </c>
      <c r="D613">
        <v>1</v>
      </c>
      <c r="E613">
        <v>0.01</v>
      </c>
      <c r="F613">
        <v>92</v>
      </c>
      <c r="G613">
        <v>50.081166141803649</v>
      </c>
      <c r="H613">
        <f>F613-G613</f>
        <v>41.918833858196351</v>
      </c>
    </row>
    <row r="614" spans="1:9" x14ac:dyDescent="0.3">
      <c r="A614" t="s">
        <v>6</v>
      </c>
      <c r="B614">
        <v>5</v>
      </c>
      <c r="C614">
        <v>2</v>
      </c>
      <c r="D614">
        <v>2</v>
      </c>
      <c r="E614">
        <v>0.01</v>
      </c>
      <c r="F614">
        <v>72</v>
      </c>
      <c r="G614">
        <v>35.592955896379998</v>
      </c>
      <c r="H614">
        <f t="shared" ref="H614:H623" si="38">F614-G614</f>
        <v>36.407044103620002</v>
      </c>
    </row>
    <row r="615" spans="1:9" x14ac:dyDescent="0.3">
      <c r="A615" t="s">
        <v>6</v>
      </c>
      <c r="B615">
        <v>5</v>
      </c>
      <c r="C615">
        <v>2</v>
      </c>
      <c r="D615">
        <v>3</v>
      </c>
      <c r="E615">
        <v>0.01</v>
      </c>
      <c r="F615">
        <v>67</v>
      </c>
      <c r="G615">
        <v>38.701939978083203</v>
      </c>
      <c r="H615">
        <f t="shared" si="38"/>
        <v>28.298060021916797</v>
      </c>
    </row>
    <row r="616" spans="1:9" x14ac:dyDescent="0.3">
      <c r="A616" t="s">
        <v>6</v>
      </c>
      <c r="B616">
        <v>5</v>
      </c>
      <c r="C616">
        <v>2</v>
      </c>
      <c r="D616">
        <v>4</v>
      </c>
      <c r="E616">
        <v>0.01</v>
      </c>
      <c r="F616">
        <v>69</v>
      </c>
      <c r="H616">
        <f t="shared" si="38"/>
        <v>69</v>
      </c>
    </row>
    <row r="617" spans="1:9" x14ac:dyDescent="0.3">
      <c r="A617" t="s">
        <v>6</v>
      </c>
      <c r="B617">
        <v>5</v>
      </c>
      <c r="C617">
        <v>2</v>
      </c>
      <c r="D617">
        <v>5</v>
      </c>
      <c r="E617">
        <v>0.01</v>
      </c>
      <c r="F617">
        <v>66</v>
      </c>
      <c r="G617">
        <v>45.139631788980402</v>
      </c>
      <c r="H617">
        <f t="shared" si="38"/>
        <v>20.860368211019598</v>
      </c>
    </row>
    <row r="618" spans="1:9" x14ac:dyDescent="0.3">
      <c r="A618" t="s">
        <v>6</v>
      </c>
      <c r="B618">
        <v>5</v>
      </c>
      <c r="C618">
        <v>2</v>
      </c>
      <c r="D618">
        <v>6</v>
      </c>
      <c r="E618">
        <v>0.01</v>
      </c>
      <c r="F618">
        <v>73</v>
      </c>
      <c r="G618">
        <v>55.730170212561966</v>
      </c>
      <c r="H618">
        <f t="shared" si="38"/>
        <v>17.269829787438034</v>
      </c>
    </row>
    <row r="619" spans="1:9" x14ac:dyDescent="0.3">
      <c r="A619" t="s">
        <v>6</v>
      </c>
      <c r="B619">
        <v>5</v>
      </c>
      <c r="C619">
        <v>2</v>
      </c>
      <c r="D619">
        <v>7</v>
      </c>
      <c r="E619">
        <v>0.01</v>
      </c>
      <c r="F619">
        <v>69</v>
      </c>
      <c r="G619">
        <v>51.181022782169777</v>
      </c>
      <c r="H619">
        <f t="shared" si="38"/>
        <v>17.818977217830223</v>
      </c>
    </row>
    <row r="620" spans="1:9" x14ac:dyDescent="0.3">
      <c r="A620" t="s">
        <v>6</v>
      </c>
      <c r="B620">
        <v>5</v>
      </c>
      <c r="C620">
        <v>2</v>
      </c>
      <c r="D620">
        <v>8</v>
      </c>
      <c r="E620">
        <v>0.01</v>
      </c>
      <c r="F620">
        <v>61</v>
      </c>
      <c r="G620">
        <v>39.313358357168504</v>
      </c>
      <c r="H620">
        <f t="shared" si="38"/>
        <v>21.686641642831496</v>
      </c>
    </row>
    <row r="621" spans="1:9" x14ac:dyDescent="0.3">
      <c r="A621" t="s">
        <v>6</v>
      </c>
      <c r="B621">
        <v>5</v>
      </c>
      <c r="C621">
        <v>2</v>
      </c>
      <c r="D621">
        <v>9</v>
      </c>
      <c r="E621">
        <v>0.01</v>
      </c>
      <c r="F621">
        <v>62</v>
      </c>
      <c r="G621">
        <v>46.512878712358699</v>
      </c>
      <c r="H621">
        <f t="shared" si="38"/>
        <v>15.487121287641301</v>
      </c>
    </row>
    <row r="622" spans="1:9" x14ac:dyDescent="0.3">
      <c r="A622" t="s">
        <v>6</v>
      </c>
      <c r="B622">
        <v>5</v>
      </c>
      <c r="C622">
        <v>2</v>
      </c>
      <c r="D622">
        <v>10</v>
      </c>
      <c r="E622">
        <v>0.01</v>
      </c>
      <c r="F622">
        <v>72</v>
      </c>
      <c r="G622">
        <v>21.351366557192499</v>
      </c>
      <c r="H622">
        <f t="shared" si="38"/>
        <v>50.648633442807501</v>
      </c>
    </row>
    <row r="623" spans="1:9" x14ac:dyDescent="0.3">
      <c r="A623" t="s">
        <v>6</v>
      </c>
      <c r="B623">
        <v>5</v>
      </c>
      <c r="C623">
        <v>2</v>
      </c>
      <c r="D623">
        <v>11</v>
      </c>
      <c r="E623">
        <v>0.01</v>
      </c>
      <c r="F623">
        <v>64</v>
      </c>
      <c r="G623">
        <v>36.830161732464099</v>
      </c>
      <c r="H623">
        <f t="shared" si="38"/>
        <v>27.169838267535901</v>
      </c>
    </row>
    <row r="624" spans="1:9" x14ac:dyDescent="0.3">
      <c r="F624" s="1">
        <f>AVERAGE(F613:F623)</f>
        <v>69.727272727272734</v>
      </c>
      <c r="H624" s="1">
        <f>AVERAGE(H613:H623)</f>
        <v>31.505940712803383</v>
      </c>
      <c r="I624">
        <f>H624/F624</f>
        <v>0.45184530357345137</v>
      </c>
    </row>
    <row r="625" spans="1:9" x14ac:dyDescent="0.3">
      <c r="A625" t="s">
        <v>6</v>
      </c>
      <c r="B625">
        <v>5</v>
      </c>
      <c r="C625">
        <v>2</v>
      </c>
      <c r="D625">
        <v>1</v>
      </c>
      <c r="E625">
        <v>0.1</v>
      </c>
      <c r="F625">
        <v>58</v>
      </c>
      <c r="G625">
        <f>54.8508596032482-10</f>
        <v>44.850859603248203</v>
      </c>
      <c r="H625">
        <f>F625-G625</f>
        <v>13.149140396751797</v>
      </c>
    </row>
    <row r="626" spans="1:9" x14ac:dyDescent="0.3">
      <c r="A626" t="s">
        <v>6</v>
      </c>
      <c r="B626">
        <v>5</v>
      </c>
      <c r="C626">
        <v>2</v>
      </c>
      <c r="D626">
        <v>2</v>
      </c>
      <c r="E626">
        <v>0.1</v>
      </c>
      <c r="F626">
        <v>61</v>
      </c>
      <c r="G626">
        <f>48.4275194546272-10</f>
        <v>38.427519454627202</v>
      </c>
      <c r="H626">
        <f t="shared" ref="H626:H635" si="39">F626-G626</f>
        <v>22.572480545372798</v>
      </c>
    </row>
    <row r="627" spans="1:9" x14ac:dyDescent="0.3">
      <c r="A627" t="s">
        <v>6</v>
      </c>
      <c r="B627">
        <v>5</v>
      </c>
      <c r="C627">
        <v>2</v>
      </c>
      <c r="D627">
        <v>3</v>
      </c>
      <c r="E627">
        <v>0.1</v>
      </c>
      <c r="F627">
        <v>58</v>
      </c>
      <c r="G627">
        <v>48.874618571274503</v>
      </c>
      <c r="H627">
        <f t="shared" si="39"/>
        <v>9.1253814287254968</v>
      </c>
    </row>
    <row r="628" spans="1:9" x14ac:dyDescent="0.3">
      <c r="A628" t="s">
        <v>6</v>
      </c>
      <c r="B628">
        <v>5</v>
      </c>
      <c r="C628">
        <v>2</v>
      </c>
      <c r="D628">
        <v>4</v>
      </c>
      <c r="E628">
        <v>0.1</v>
      </c>
      <c r="F628">
        <v>65</v>
      </c>
      <c r="G628">
        <f>69.7126391759846-12</f>
        <v>57.712639175984606</v>
      </c>
      <c r="H628">
        <f t="shared" si="39"/>
        <v>7.2873608240153942</v>
      </c>
    </row>
    <row r="629" spans="1:9" x14ac:dyDescent="0.3">
      <c r="A629" t="s">
        <v>6</v>
      </c>
      <c r="B629">
        <v>5</v>
      </c>
      <c r="C629">
        <v>2</v>
      </c>
      <c r="D629">
        <v>5</v>
      </c>
      <c r="E629">
        <v>0.1</v>
      </c>
      <c r="F629">
        <v>68</v>
      </c>
      <c r="G629">
        <v>67</v>
      </c>
      <c r="H629">
        <f t="shared" si="39"/>
        <v>1</v>
      </c>
    </row>
    <row r="630" spans="1:9" x14ac:dyDescent="0.3">
      <c r="A630" t="s">
        <v>6</v>
      </c>
      <c r="B630">
        <v>5</v>
      </c>
      <c r="C630">
        <v>2</v>
      </c>
      <c r="D630">
        <v>6</v>
      </c>
      <c r="E630">
        <v>0.1</v>
      </c>
      <c r="F630">
        <v>59</v>
      </c>
      <c r="G630">
        <v>59</v>
      </c>
      <c r="H630">
        <f t="shared" si="39"/>
        <v>0</v>
      </c>
    </row>
    <row r="631" spans="1:9" x14ac:dyDescent="0.3">
      <c r="A631" t="s">
        <v>6</v>
      </c>
      <c r="B631">
        <v>5</v>
      </c>
      <c r="C631">
        <v>2</v>
      </c>
      <c r="D631">
        <v>7</v>
      </c>
      <c r="E631">
        <v>0.1</v>
      </c>
      <c r="F631">
        <v>68</v>
      </c>
      <c r="G631">
        <v>61.413335163122795</v>
      </c>
      <c r="H631">
        <f t="shared" si="39"/>
        <v>6.5866648368772047</v>
      </c>
    </row>
    <row r="632" spans="1:9" x14ac:dyDescent="0.3">
      <c r="A632" t="s">
        <v>6</v>
      </c>
      <c r="B632">
        <v>5</v>
      </c>
      <c r="C632">
        <v>2</v>
      </c>
      <c r="D632">
        <v>8</v>
      </c>
      <c r="E632">
        <v>0.1</v>
      </c>
      <c r="F632">
        <v>56</v>
      </c>
      <c r="G632">
        <f>54.5810267978396-10</f>
        <v>44.581026797839598</v>
      </c>
      <c r="H632">
        <f t="shared" si="39"/>
        <v>11.418973202160402</v>
      </c>
    </row>
    <row r="633" spans="1:9" x14ac:dyDescent="0.3">
      <c r="A633" t="s">
        <v>6</v>
      </c>
      <c r="B633">
        <v>5</v>
      </c>
      <c r="C633">
        <v>2</v>
      </c>
      <c r="D633">
        <v>9</v>
      </c>
      <c r="E633">
        <v>0.1</v>
      </c>
      <c r="F633">
        <v>65</v>
      </c>
      <c r="G633">
        <v>62.688646659421202</v>
      </c>
      <c r="H633">
        <f t="shared" si="39"/>
        <v>2.3113533405787976</v>
      </c>
    </row>
    <row r="634" spans="1:9" x14ac:dyDescent="0.3">
      <c r="A634" t="s">
        <v>6</v>
      </c>
      <c r="B634">
        <v>5</v>
      </c>
      <c r="C634">
        <v>2</v>
      </c>
      <c r="D634">
        <v>10</v>
      </c>
      <c r="E634">
        <v>0.1</v>
      </c>
      <c r="F634">
        <v>60</v>
      </c>
      <c r="G634">
        <f>62.5922715170721-10</f>
        <v>52.592271517072099</v>
      </c>
      <c r="H634">
        <f t="shared" si="39"/>
        <v>7.4077284829279009</v>
      </c>
    </row>
    <row r="635" spans="1:9" x14ac:dyDescent="0.3">
      <c r="A635" t="s">
        <v>6</v>
      </c>
      <c r="B635">
        <v>5</v>
      </c>
      <c r="C635">
        <v>2</v>
      </c>
      <c r="D635">
        <v>11</v>
      </c>
      <c r="E635">
        <v>0.1</v>
      </c>
      <c r="F635">
        <v>60</v>
      </c>
      <c r="G635">
        <f>57.7509935279829-10</f>
        <v>47.750993527982899</v>
      </c>
      <c r="H635">
        <f t="shared" si="39"/>
        <v>12.249006472017101</v>
      </c>
    </row>
    <row r="636" spans="1:9" x14ac:dyDescent="0.3">
      <c r="F636" s="1">
        <f>AVERAGE(F625:F635)</f>
        <v>61.636363636363633</v>
      </c>
      <c r="G636" s="1"/>
      <c r="H636" s="1">
        <f>AVERAGE(H625:H635)</f>
        <v>8.4643717754024426</v>
      </c>
      <c r="I636">
        <f>H636/F636</f>
        <v>0.13732756567762075</v>
      </c>
    </row>
    <row r="637" spans="1:9" x14ac:dyDescent="0.3">
      <c r="A637" t="s">
        <v>6</v>
      </c>
      <c r="B637">
        <v>5</v>
      </c>
      <c r="C637">
        <v>2</v>
      </c>
      <c r="D637">
        <v>1</v>
      </c>
      <c r="E637">
        <v>1</v>
      </c>
      <c r="F637">
        <v>65</v>
      </c>
      <c r="G637">
        <f>65.3333282789991-1</f>
        <v>64.333328278999105</v>
      </c>
      <c r="H637">
        <f>F637-G637</f>
        <v>0.66667172100089545</v>
      </c>
    </row>
    <row r="638" spans="1:9" x14ac:dyDescent="0.3">
      <c r="A638" t="s">
        <v>6</v>
      </c>
      <c r="B638">
        <v>5</v>
      </c>
      <c r="C638">
        <v>2</v>
      </c>
      <c r="D638">
        <v>2</v>
      </c>
      <c r="E638">
        <v>1</v>
      </c>
      <c r="F638">
        <v>63</v>
      </c>
      <c r="G638">
        <v>61.535983699772501</v>
      </c>
      <c r="H638">
        <f t="shared" ref="H638:H647" si="40">F638-G638</f>
        <v>1.4640163002274988</v>
      </c>
    </row>
    <row r="639" spans="1:9" x14ac:dyDescent="0.3">
      <c r="A639" t="s">
        <v>6</v>
      </c>
      <c r="B639">
        <v>5</v>
      </c>
      <c r="C639">
        <v>2</v>
      </c>
      <c r="D639">
        <v>3</v>
      </c>
      <c r="E639">
        <v>1</v>
      </c>
      <c r="F639">
        <v>54</v>
      </c>
      <c r="G639">
        <v>53.6</v>
      </c>
      <c r="H639">
        <f t="shared" si="40"/>
        <v>0.39999999999999858</v>
      </c>
    </row>
    <row r="640" spans="1:9" x14ac:dyDescent="0.3">
      <c r="A640" t="s">
        <v>6</v>
      </c>
      <c r="B640">
        <v>5</v>
      </c>
      <c r="C640">
        <v>2</v>
      </c>
      <c r="D640">
        <v>4</v>
      </c>
      <c r="E640">
        <v>1</v>
      </c>
      <c r="F640">
        <v>48</v>
      </c>
      <c r="G640">
        <v>48</v>
      </c>
      <c r="H640">
        <f t="shared" si="40"/>
        <v>0</v>
      </c>
    </row>
    <row r="641" spans="1:9" x14ac:dyDescent="0.3">
      <c r="A641" t="s">
        <v>6</v>
      </c>
      <c r="B641">
        <v>5</v>
      </c>
      <c r="C641">
        <v>2</v>
      </c>
      <c r="D641">
        <v>5</v>
      </c>
      <c r="E641">
        <v>1</v>
      </c>
      <c r="F641">
        <v>59</v>
      </c>
      <c r="G641">
        <v>59</v>
      </c>
      <c r="H641">
        <f t="shared" si="40"/>
        <v>0</v>
      </c>
    </row>
    <row r="642" spans="1:9" x14ac:dyDescent="0.3">
      <c r="A642" t="s">
        <v>6</v>
      </c>
      <c r="B642">
        <v>5</v>
      </c>
      <c r="C642">
        <v>2</v>
      </c>
      <c r="D642">
        <v>6</v>
      </c>
      <c r="E642">
        <v>1</v>
      </c>
      <c r="F642">
        <v>50</v>
      </c>
      <c r="G642">
        <v>49.5</v>
      </c>
      <c r="H642">
        <f t="shared" si="40"/>
        <v>0.5</v>
      </c>
    </row>
    <row r="643" spans="1:9" x14ac:dyDescent="0.3">
      <c r="A643" t="s">
        <v>6</v>
      </c>
      <c r="B643">
        <v>5</v>
      </c>
      <c r="C643">
        <v>2</v>
      </c>
      <c r="D643">
        <v>7</v>
      </c>
      <c r="E643">
        <v>1</v>
      </c>
      <c r="F643">
        <v>60</v>
      </c>
      <c r="G643">
        <v>60</v>
      </c>
      <c r="H643">
        <f t="shared" si="40"/>
        <v>0</v>
      </c>
    </row>
    <row r="644" spans="1:9" x14ac:dyDescent="0.3">
      <c r="A644" t="s">
        <v>6</v>
      </c>
      <c r="B644">
        <v>5</v>
      </c>
      <c r="C644">
        <v>2</v>
      </c>
      <c r="D644">
        <v>8</v>
      </c>
      <c r="E644">
        <v>1</v>
      </c>
      <c r="F644">
        <v>57</v>
      </c>
      <c r="G644">
        <f>F644-1.2577</f>
        <v>55.7423</v>
      </c>
      <c r="H644">
        <f t="shared" si="40"/>
        <v>1.2576999999999998</v>
      </c>
    </row>
    <row r="645" spans="1:9" x14ac:dyDescent="0.3">
      <c r="A645" t="s">
        <v>6</v>
      </c>
      <c r="B645">
        <v>5</v>
      </c>
      <c r="C645">
        <v>2</v>
      </c>
      <c r="D645">
        <v>9</v>
      </c>
      <c r="E645">
        <v>1</v>
      </c>
      <c r="F645">
        <v>60</v>
      </c>
      <c r="G645">
        <v>59.67</v>
      </c>
      <c r="H645">
        <f t="shared" si="40"/>
        <v>0.32999999999999829</v>
      </c>
    </row>
    <row r="646" spans="1:9" x14ac:dyDescent="0.3">
      <c r="A646" t="s">
        <v>6</v>
      </c>
      <c r="B646">
        <v>5</v>
      </c>
      <c r="C646">
        <v>2</v>
      </c>
      <c r="D646">
        <v>10</v>
      </c>
      <c r="E646">
        <v>1</v>
      </c>
      <c r="F646">
        <v>58</v>
      </c>
      <c r="G646">
        <v>55.563483699772497</v>
      </c>
      <c r="H646">
        <f t="shared" si="40"/>
        <v>2.4365163002275025</v>
      </c>
    </row>
    <row r="647" spans="1:9" x14ac:dyDescent="0.3">
      <c r="A647" t="s">
        <v>6</v>
      </c>
      <c r="B647">
        <v>5</v>
      </c>
      <c r="C647">
        <v>2</v>
      </c>
      <c r="D647">
        <v>11</v>
      </c>
      <c r="E647">
        <v>1</v>
      </c>
      <c r="F647">
        <v>54</v>
      </c>
      <c r="G647">
        <v>54</v>
      </c>
      <c r="H647">
        <f t="shared" si="40"/>
        <v>0</v>
      </c>
    </row>
    <row r="648" spans="1:9" x14ac:dyDescent="0.3">
      <c r="F648" s="1">
        <f>AVERAGE(F637:F647)</f>
        <v>57.090909090909093</v>
      </c>
      <c r="G648" s="1"/>
      <c r="H648" s="1">
        <f>AVERAGE(H637:H647)</f>
        <v>0.64135493831417212</v>
      </c>
      <c r="I648">
        <f>H648/F648</f>
        <v>1.1233924078751421E-2</v>
      </c>
    </row>
    <row r="649" spans="1:9" x14ac:dyDescent="0.3">
      <c r="A649" t="s">
        <v>6</v>
      </c>
      <c r="B649">
        <v>5</v>
      </c>
      <c r="C649">
        <v>3</v>
      </c>
      <c r="D649">
        <v>1</v>
      </c>
      <c r="E649">
        <v>0</v>
      </c>
      <c r="F649">
        <v>62</v>
      </c>
      <c r="H649">
        <f>F649-G649</f>
        <v>62</v>
      </c>
    </row>
    <row r="650" spans="1:9" x14ac:dyDescent="0.3">
      <c r="A650" t="s">
        <v>6</v>
      </c>
      <c r="B650">
        <v>5</v>
      </c>
      <c r="C650">
        <v>3</v>
      </c>
      <c r="D650">
        <v>2</v>
      </c>
      <c r="E650">
        <v>0</v>
      </c>
      <c r="F650">
        <v>73</v>
      </c>
      <c r="H650">
        <f t="shared" ref="H650:H713" si="41">F650-G650</f>
        <v>73</v>
      </c>
    </row>
    <row r="651" spans="1:9" x14ac:dyDescent="0.3">
      <c r="A651" t="s">
        <v>6</v>
      </c>
      <c r="B651">
        <v>5</v>
      </c>
      <c r="C651">
        <v>3</v>
      </c>
      <c r="D651">
        <v>3</v>
      </c>
      <c r="E651">
        <v>0</v>
      </c>
      <c r="F651">
        <v>54</v>
      </c>
      <c r="H651">
        <f t="shared" si="41"/>
        <v>54</v>
      </c>
    </row>
    <row r="652" spans="1:9" x14ac:dyDescent="0.3">
      <c r="A652" t="s">
        <v>6</v>
      </c>
      <c r="B652">
        <v>5</v>
      </c>
      <c r="C652">
        <v>3</v>
      </c>
      <c r="D652">
        <v>4</v>
      </c>
      <c r="E652">
        <v>0</v>
      </c>
      <c r="F652">
        <v>68</v>
      </c>
      <c r="H652">
        <f t="shared" si="41"/>
        <v>68</v>
      </c>
    </row>
    <row r="653" spans="1:9" x14ac:dyDescent="0.3">
      <c r="A653" t="s">
        <v>6</v>
      </c>
      <c r="B653">
        <v>5</v>
      </c>
      <c r="C653">
        <v>3</v>
      </c>
      <c r="D653">
        <v>5</v>
      </c>
      <c r="E653">
        <v>0</v>
      </c>
      <c r="F653">
        <v>66</v>
      </c>
      <c r="H653">
        <f t="shared" si="41"/>
        <v>66</v>
      </c>
    </row>
    <row r="654" spans="1:9" x14ac:dyDescent="0.3">
      <c r="A654" t="s">
        <v>6</v>
      </c>
      <c r="B654">
        <v>5</v>
      </c>
      <c r="C654">
        <v>3</v>
      </c>
      <c r="D654">
        <v>6</v>
      </c>
      <c r="E654">
        <v>0</v>
      </c>
      <c r="F654">
        <v>72</v>
      </c>
      <c r="H654">
        <f t="shared" si="41"/>
        <v>72</v>
      </c>
    </row>
    <row r="655" spans="1:9" x14ac:dyDescent="0.3">
      <c r="A655" t="s">
        <v>6</v>
      </c>
      <c r="B655">
        <v>5</v>
      </c>
      <c r="C655">
        <v>3</v>
      </c>
      <c r="D655">
        <v>7</v>
      </c>
      <c r="E655">
        <v>0</v>
      </c>
      <c r="F655">
        <v>72</v>
      </c>
      <c r="H655">
        <f t="shared" si="41"/>
        <v>72</v>
      </c>
    </row>
    <row r="656" spans="1:9" x14ac:dyDescent="0.3">
      <c r="A656" t="s">
        <v>6</v>
      </c>
      <c r="B656">
        <v>5</v>
      </c>
      <c r="C656">
        <v>3</v>
      </c>
      <c r="D656">
        <v>8</v>
      </c>
      <c r="E656">
        <v>0</v>
      </c>
      <c r="F656">
        <v>74</v>
      </c>
      <c r="H656">
        <f t="shared" si="41"/>
        <v>74</v>
      </c>
    </row>
    <row r="657" spans="1:9" x14ac:dyDescent="0.3">
      <c r="A657" t="s">
        <v>6</v>
      </c>
      <c r="B657">
        <v>5</v>
      </c>
      <c r="C657">
        <v>3</v>
      </c>
      <c r="D657">
        <v>9</v>
      </c>
      <c r="E657">
        <v>0</v>
      </c>
      <c r="F657">
        <v>72</v>
      </c>
      <c r="H657">
        <f t="shared" si="41"/>
        <v>72</v>
      </c>
    </row>
    <row r="658" spans="1:9" x14ac:dyDescent="0.3">
      <c r="A658" t="s">
        <v>6</v>
      </c>
      <c r="B658">
        <v>5</v>
      </c>
      <c r="C658">
        <v>3</v>
      </c>
      <c r="D658">
        <v>10</v>
      </c>
      <c r="E658">
        <v>0</v>
      </c>
      <c r="F658">
        <v>61</v>
      </c>
      <c r="H658">
        <f t="shared" si="41"/>
        <v>61</v>
      </c>
    </row>
    <row r="659" spans="1:9" x14ac:dyDescent="0.3">
      <c r="A659" t="s">
        <v>6</v>
      </c>
      <c r="B659">
        <v>5</v>
      </c>
      <c r="C659">
        <v>3</v>
      </c>
      <c r="D659">
        <v>11</v>
      </c>
      <c r="E659">
        <v>0</v>
      </c>
      <c r="F659">
        <v>63</v>
      </c>
      <c r="H659">
        <f t="shared" si="41"/>
        <v>63</v>
      </c>
    </row>
    <row r="660" spans="1:9" x14ac:dyDescent="0.3">
      <c r="F660" s="1">
        <f>AVERAGE(F649:F659)</f>
        <v>67</v>
      </c>
      <c r="H660" s="1">
        <f t="shared" si="41"/>
        <v>67</v>
      </c>
      <c r="I660">
        <v>1</v>
      </c>
    </row>
    <row r="661" spans="1:9" x14ac:dyDescent="0.3">
      <c r="A661" t="s">
        <v>6</v>
      </c>
      <c r="B661">
        <v>5</v>
      </c>
      <c r="C661">
        <v>3</v>
      </c>
      <c r="D661">
        <v>1</v>
      </c>
      <c r="E661">
        <v>1E-3</v>
      </c>
      <c r="F661">
        <v>89</v>
      </c>
      <c r="H661">
        <f t="shared" si="41"/>
        <v>89</v>
      </c>
    </row>
    <row r="662" spans="1:9" x14ac:dyDescent="0.3">
      <c r="A662" t="s">
        <v>6</v>
      </c>
      <c r="B662">
        <v>5</v>
      </c>
      <c r="C662">
        <v>3</v>
      </c>
      <c r="D662">
        <v>2</v>
      </c>
      <c r="E662">
        <v>1E-3</v>
      </c>
      <c r="F662">
        <v>87</v>
      </c>
      <c r="H662">
        <f t="shared" si="41"/>
        <v>87</v>
      </c>
    </row>
    <row r="663" spans="1:9" x14ac:dyDescent="0.3">
      <c r="A663" t="s">
        <v>6</v>
      </c>
      <c r="B663">
        <v>5</v>
      </c>
      <c r="C663">
        <v>3</v>
      </c>
      <c r="D663">
        <v>3</v>
      </c>
      <c r="E663">
        <v>1E-3</v>
      </c>
      <c r="F663">
        <v>74</v>
      </c>
      <c r="H663">
        <f t="shared" si="41"/>
        <v>74</v>
      </c>
    </row>
    <row r="664" spans="1:9" x14ac:dyDescent="0.3">
      <c r="A664" t="s">
        <v>6</v>
      </c>
      <c r="B664">
        <v>5</v>
      </c>
      <c r="C664">
        <v>3</v>
      </c>
      <c r="D664">
        <v>4</v>
      </c>
      <c r="E664">
        <v>1E-3</v>
      </c>
      <c r="F664">
        <v>80</v>
      </c>
      <c r="H664">
        <f t="shared" si="41"/>
        <v>80</v>
      </c>
    </row>
    <row r="665" spans="1:9" x14ac:dyDescent="0.3">
      <c r="A665" t="s">
        <v>6</v>
      </c>
      <c r="B665">
        <v>5</v>
      </c>
      <c r="C665">
        <v>3</v>
      </c>
      <c r="D665">
        <v>5</v>
      </c>
      <c r="E665">
        <v>1E-3</v>
      </c>
      <c r="F665">
        <v>94</v>
      </c>
      <c r="H665">
        <f t="shared" si="41"/>
        <v>94</v>
      </c>
    </row>
    <row r="666" spans="1:9" x14ac:dyDescent="0.3">
      <c r="A666" t="s">
        <v>6</v>
      </c>
      <c r="B666">
        <v>5</v>
      </c>
      <c r="C666">
        <v>3</v>
      </c>
      <c r="D666">
        <v>6</v>
      </c>
      <c r="E666">
        <v>1E-3</v>
      </c>
      <c r="F666">
        <v>72</v>
      </c>
      <c r="H666">
        <f t="shared" si="41"/>
        <v>72</v>
      </c>
    </row>
    <row r="667" spans="1:9" x14ac:dyDescent="0.3">
      <c r="A667" t="s">
        <v>6</v>
      </c>
      <c r="B667">
        <v>5</v>
      </c>
      <c r="C667">
        <v>3</v>
      </c>
      <c r="D667">
        <v>7</v>
      </c>
      <c r="E667">
        <v>1E-3</v>
      </c>
      <c r="F667">
        <v>73</v>
      </c>
      <c r="H667">
        <f t="shared" si="41"/>
        <v>73</v>
      </c>
    </row>
    <row r="668" spans="1:9" x14ac:dyDescent="0.3">
      <c r="A668" t="s">
        <v>6</v>
      </c>
      <c r="B668">
        <v>5</v>
      </c>
      <c r="C668">
        <v>3</v>
      </c>
      <c r="D668">
        <v>8</v>
      </c>
      <c r="E668">
        <v>1E-3</v>
      </c>
      <c r="F668">
        <v>69</v>
      </c>
      <c r="H668">
        <f t="shared" si="41"/>
        <v>69</v>
      </c>
    </row>
    <row r="669" spans="1:9" x14ac:dyDescent="0.3">
      <c r="A669" t="s">
        <v>6</v>
      </c>
      <c r="B669">
        <v>5</v>
      </c>
      <c r="C669">
        <v>3</v>
      </c>
      <c r="D669">
        <v>9</v>
      </c>
      <c r="E669">
        <v>1E-3</v>
      </c>
      <c r="F669">
        <v>83</v>
      </c>
      <c r="H669">
        <f t="shared" si="41"/>
        <v>83</v>
      </c>
    </row>
    <row r="670" spans="1:9" x14ac:dyDescent="0.3">
      <c r="A670" t="s">
        <v>6</v>
      </c>
      <c r="B670">
        <v>5</v>
      </c>
      <c r="C670">
        <v>3</v>
      </c>
      <c r="D670">
        <v>10</v>
      </c>
      <c r="E670">
        <v>1E-3</v>
      </c>
      <c r="F670">
        <v>91</v>
      </c>
      <c r="H670">
        <f t="shared" si="41"/>
        <v>91</v>
      </c>
    </row>
    <row r="671" spans="1:9" x14ac:dyDescent="0.3">
      <c r="A671" t="s">
        <v>6</v>
      </c>
      <c r="B671">
        <v>5</v>
      </c>
      <c r="C671">
        <v>3</v>
      </c>
      <c r="D671">
        <v>11</v>
      </c>
      <c r="E671">
        <v>1E-3</v>
      </c>
      <c r="F671">
        <v>73</v>
      </c>
      <c r="H671">
        <f t="shared" si="41"/>
        <v>73</v>
      </c>
    </row>
    <row r="672" spans="1:9" x14ac:dyDescent="0.3">
      <c r="F672" s="1">
        <f>AVERAGE(F661:F671)</f>
        <v>80.454545454545453</v>
      </c>
      <c r="H672" s="1">
        <f t="shared" si="41"/>
        <v>80.454545454545453</v>
      </c>
      <c r="I672">
        <v>1</v>
      </c>
    </row>
    <row r="673" spans="1:9" x14ac:dyDescent="0.3">
      <c r="A673" t="s">
        <v>6</v>
      </c>
      <c r="B673">
        <v>5</v>
      </c>
      <c r="C673">
        <v>3</v>
      </c>
      <c r="D673">
        <v>1</v>
      </c>
      <c r="E673">
        <v>0.01</v>
      </c>
      <c r="F673">
        <v>71</v>
      </c>
      <c r="H673">
        <f t="shared" si="41"/>
        <v>71</v>
      </c>
    </row>
    <row r="674" spans="1:9" x14ac:dyDescent="0.3">
      <c r="A674" t="s">
        <v>6</v>
      </c>
      <c r="B674">
        <v>5</v>
      </c>
      <c r="C674">
        <v>3</v>
      </c>
      <c r="D674">
        <v>2</v>
      </c>
      <c r="E674">
        <v>0.01</v>
      </c>
      <c r="F674">
        <v>89</v>
      </c>
      <c r="H674">
        <f t="shared" si="41"/>
        <v>89</v>
      </c>
    </row>
    <row r="675" spans="1:9" x14ac:dyDescent="0.3">
      <c r="A675" t="s">
        <v>6</v>
      </c>
      <c r="B675">
        <v>5</v>
      </c>
      <c r="C675">
        <v>3</v>
      </c>
      <c r="D675">
        <v>3</v>
      </c>
      <c r="E675">
        <v>0.01</v>
      </c>
      <c r="F675">
        <v>77</v>
      </c>
      <c r="G675">
        <v>30.91369523326226</v>
      </c>
      <c r="H675">
        <f t="shared" si="41"/>
        <v>46.08630476673774</v>
      </c>
    </row>
    <row r="676" spans="1:9" x14ac:dyDescent="0.3">
      <c r="A676" t="s">
        <v>6</v>
      </c>
      <c r="B676">
        <v>5</v>
      </c>
      <c r="C676">
        <v>3</v>
      </c>
      <c r="D676">
        <v>4</v>
      </c>
      <c r="E676">
        <v>0.01</v>
      </c>
      <c r="F676">
        <v>82</v>
      </c>
      <c r="G676">
        <v>47.365079669910621</v>
      </c>
      <c r="H676">
        <f t="shared" si="41"/>
        <v>34.634920330089379</v>
      </c>
    </row>
    <row r="677" spans="1:9" x14ac:dyDescent="0.3">
      <c r="A677" t="s">
        <v>6</v>
      </c>
      <c r="B677">
        <v>5</v>
      </c>
      <c r="C677">
        <v>3</v>
      </c>
      <c r="D677">
        <v>5</v>
      </c>
      <c r="E677">
        <v>0.01</v>
      </c>
      <c r="F677" t="s">
        <v>8</v>
      </c>
      <c r="G677" t="s">
        <v>8</v>
      </c>
      <c r="H677" t="s">
        <v>8</v>
      </c>
    </row>
    <row r="678" spans="1:9" x14ac:dyDescent="0.3">
      <c r="A678" t="s">
        <v>6</v>
      </c>
      <c r="B678">
        <v>5</v>
      </c>
      <c r="C678">
        <v>3</v>
      </c>
      <c r="D678">
        <v>6</v>
      </c>
      <c r="E678">
        <v>0.01</v>
      </c>
      <c r="F678">
        <v>62</v>
      </c>
      <c r="H678">
        <f t="shared" si="41"/>
        <v>62</v>
      </c>
    </row>
    <row r="679" spans="1:9" x14ac:dyDescent="0.3">
      <c r="A679" t="s">
        <v>6</v>
      </c>
      <c r="B679">
        <v>5</v>
      </c>
      <c r="C679">
        <v>3</v>
      </c>
      <c r="D679">
        <v>7</v>
      </c>
      <c r="E679">
        <v>0.01</v>
      </c>
      <c r="F679">
        <v>68</v>
      </c>
      <c r="H679">
        <f t="shared" si="41"/>
        <v>68</v>
      </c>
    </row>
    <row r="680" spans="1:9" x14ac:dyDescent="0.3">
      <c r="A680" t="s">
        <v>6</v>
      </c>
      <c r="B680">
        <v>5</v>
      </c>
      <c r="C680">
        <v>3</v>
      </c>
      <c r="D680">
        <v>8</v>
      </c>
      <c r="E680">
        <v>0.01</v>
      </c>
      <c r="F680">
        <v>75</v>
      </c>
      <c r="H680">
        <f t="shared" si="41"/>
        <v>75</v>
      </c>
    </row>
    <row r="681" spans="1:9" x14ac:dyDescent="0.3">
      <c r="A681" t="s">
        <v>6</v>
      </c>
      <c r="B681">
        <v>5</v>
      </c>
      <c r="C681">
        <v>3</v>
      </c>
      <c r="D681">
        <v>9</v>
      </c>
      <c r="E681">
        <v>0.01</v>
      </c>
      <c r="F681">
        <v>73</v>
      </c>
      <c r="H681">
        <f t="shared" si="41"/>
        <v>73</v>
      </c>
    </row>
    <row r="682" spans="1:9" x14ac:dyDescent="0.3">
      <c r="A682" t="s">
        <v>6</v>
      </c>
      <c r="B682">
        <v>5</v>
      </c>
      <c r="C682">
        <v>3</v>
      </c>
      <c r="D682">
        <v>10</v>
      </c>
      <c r="E682">
        <v>0.01</v>
      </c>
      <c r="F682">
        <v>80</v>
      </c>
      <c r="H682">
        <f t="shared" si="41"/>
        <v>80</v>
      </c>
    </row>
    <row r="683" spans="1:9" x14ac:dyDescent="0.3">
      <c r="A683" t="s">
        <v>6</v>
      </c>
      <c r="B683">
        <v>5</v>
      </c>
      <c r="C683">
        <v>3</v>
      </c>
      <c r="D683">
        <v>11</v>
      </c>
      <c r="E683">
        <v>0.01</v>
      </c>
      <c r="F683">
        <v>70</v>
      </c>
      <c r="H683">
        <f t="shared" si="41"/>
        <v>70</v>
      </c>
    </row>
    <row r="684" spans="1:9" x14ac:dyDescent="0.3">
      <c r="F684" s="1">
        <f>AVERAGE(F673:F683)</f>
        <v>74.7</v>
      </c>
      <c r="H684" s="1">
        <f>AVERAGE(H673:H683)</f>
        <v>66.872122509682711</v>
      </c>
      <c r="I684">
        <f>H684/F684</f>
        <v>0.89520913667580604</v>
      </c>
    </row>
    <row r="685" spans="1:9" x14ac:dyDescent="0.3">
      <c r="A685" t="s">
        <v>6</v>
      </c>
      <c r="B685">
        <v>5</v>
      </c>
      <c r="C685">
        <v>3</v>
      </c>
      <c r="D685">
        <v>1</v>
      </c>
      <c r="E685">
        <v>0.1</v>
      </c>
      <c r="F685">
        <v>84</v>
      </c>
      <c r="G685">
        <v>45.207006754344604</v>
      </c>
      <c r="H685">
        <f t="shared" si="41"/>
        <v>38.792993245655396</v>
      </c>
    </row>
    <row r="686" spans="1:9" x14ac:dyDescent="0.3">
      <c r="A686" t="s">
        <v>6</v>
      </c>
      <c r="B686">
        <v>5</v>
      </c>
      <c r="C686">
        <v>3</v>
      </c>
      <c r="D686">
        <v>2</v>
      </c>
      <c r="E686">
        <v>0.1</v>
      </c>
      <c r="F686">
        <v>86</v>
      </c>
      <c r="G686">
        <v>77.66292798506197</v>
      </c>
      <c r="H686">
        <f t="shared" si="41"/>
        <v>8.3370720149380304</v>
      </c>
    </row>
    <row r="687" spans="1:9" x14ac:dyDescent="0.3">
      <c r="A687" t="s">
        <v>6</v>
      </c>
      <c r="B687">
        <v>5</v>
      </c>
      <c r="C687">
        <v>3</v>
      </c>
      <c r="D687">
        <v>3</v>
      </c>
      <c r="E687">
        <v>0.1</v>
      </c>
      <c r="F687">
        <v>82</v>
      </c>
      <c r="G687">
        <v>73.807578815853546</v>
      </c>
      <c r="H687">
        <f t="shared" si="41"/>
        <v>8.192421184146454</v>
      </c>
    </row>
    <row r="688" spans="1:9" x14ac:dyDescent="0.3">
      <c r="A688" t="s">
        <v>6</v>
      </c>
      <c r="B688">
        <v>5</v>
      </c>
      <c r="C688">
        <v>3</v>
      </c>
      <c r="D688">
        <v>4</v>
      </c>
      <c r="E688">
        <v>0.1</v>
      </c>
      <c r="F688">
        <v>81</v>
      </c>
      <c r="G688">
        <v>81</v>
      </c>
      <c r="H688">
        <f t="shared" si="41"/>
        <v>0</v>
      </c>
    </row>
    <row r="689" spans="1:9" x14ac:dyDescent="0.3">
      <c r="A689" t="s">
        <v>6</v>
      </c>
      <c r="B689">
        <v>5</v>
      </c>
      <c r="C689">
        <v>3</v>
      </c>
      <c r="D689">
        <v>5</v>
      </c>
      <c r="E689">
        <v>0.1</v>
      </c>
      <c r="F689">
        <v>74</v>
      </c>
      <c r="G689">
        <v>53.421280226199698</v>
      </c>
      <c r="H689">
        <f t="shared" si="41"/>
        <v>20.578719773800302</v>
      </c>
    </row>
    <row r="690" spans="1:9" x14ac:dyDescent="0.3">
      <c r="A690" t="s">
        <v>6</v>
      </c>
      <c r="B690">
        <v>5</v>
      </c>
      <c r="C690">
        <v>3</v>
      </c>
      <c r="D690">
        <v>6</v>
      </c>
      <c r="E690">
        <v>0.1</v>
      </c>
      <c r="F690">
        <v>71</v>
      </c>
      <c r="G690">
        <f>59.9797265978363+6.6</f>
        <v>66.579726597836299</v>
      </c>
      <c r="H690">
        <f t="shared" si="41"/>
        <v>4.4202734021637013</v>
      </c>
    </row>
    <row r="691" spans="1:9" x14ac:dyDescent="0.3">
      <c r="A691" t="s">
        <v>6</v>
      </c>
      <c r="B691">
        <v>5</v>
      </c>
      <c r="C691">
        <v>3</v>
      </c>
      <c r="D691">
        <v>7</v>
      </c>
      <c r="E691">
        <v>0.1</v>
      </c>
      <c r="F691">
        <v>68</v>
      </c>
      <c r="G691">
        <f>56.9661518103454+6.6</f>
        <v>63.566151810345403</v>
      </c>
      <c r="H691">
        <f t="shared" si="41"/>
        <v>4.4338481896545971</v>
      </c>
    </row>
    <row r="692" spans="1:9" x14ac:dyDescent="0.3">
      <c r="A692" t="s">
        <v>6</v>
      </c>
      <c r="B692">
        <v>5</v>
      </c>
      <c r="C692">
        <v>3</v>
      </c>
      <c r="D692">
        <v>8</v>
      </c>
      <c r="E692">
        <v>0.1</v>
      </c>
      <c r="F692">
        <v>82</v>
      </c>
      <c r="G692">
        <f>59.6279388094173+6.6</f>
        <v>66.227938809417296</v>
      </c>
      <c r="H692">
        <f t="shared" si="41"/>
        <v>15.772061190582704</v>
      </c>
    </row>
    <row r="693" spans="1:9" x14ac:dyDescent="0.3">
      <c r="A693" t="s">
        <v>6</v>
      </c>
      <c r="B693">
        <v>5</v>
      </c>
      <c r="C693">
        <v>3</v>
      </c>
      <c r="D693">
        <v>9</v>
      </c>
      <c r="E693">
        <v>0.1</v>
      </c>
      <c r="F693">
        <v>82</v>
      </c>
      <c r="G693">
        <f>52.5598151811973+6.6</f>
        <v>59.159815181197303</v>
      </c>
      <c r="H693">
        <f t="shared" si="41"/>
        <v>22.840184818802697</v>
      </c>
    </row>
    <row r="694" spans="1:9" x14ac:dyDescent="0.3">
      <c r="A694" t="s">
        <v>6</v>
      </c>
      <c r="B694">
        <v>5</v>
      </c>
      <c r="C694">
        <v>3</v>
      </c>
      <c r="D694">
        <v>10</v>
      </c>
      <c r="E694">
        <v>0.1</v>
      </c>
      <c r="F694">
        <v>83</v>
      </c>
      <c r="G694">
        <f>59.3913663473906+6.6</f>
        <v>65.991366347390596</v>
      </c>
      <c r="H694">
        <f t="shared" si="41"/>
        <v>17.008633652609404</v>
      </c>
    </row>
    <row r="695" spans="1:9" x14ac:dyDescent="0.3">
      <c r="A695" t="s">
        <v>6</v>
      </c>
      <c r="B695">
        <v>5</v>
      </c>
      <c r="C695">
        <v>3</v>
      </c>
      <c r="D695">
        <v>11</v>
      </c>
      <c r="E695">
        <v>0.1</v>
      </c>
      <c r="F695">
        <v>74</v>
      </c>
      <c r="G695">
        <v>63.550532105523104</v>
      </c>
      <c r="H695">
        <f t="shared" si="41"/>
        <v>10.449467894476896</v>
      </c>
    </row>
    <row r="696" spans="1:9" x14ac:dyDescent="0.3">
      <c r="F696" s="1">
        <f>AVERAGE(F685:F695)</f>
        <v>78.818181818181813</v>
      </c>
      <c r="H696" s="1">
        <f>AVERAGE(H685:H695)</f>
        <v>13.711425033348199</v>
      </c>
      <c r="I696">
        <f>H696/F696</f>
        <v>0.17396271668607866</v>
      </c>
    </row>
    <row r="697" spans="1:9" x14ac:dyDescent="0.3">
      <c r="A697" t="s">
        <v>6</v>
      </c>
      <c r="B697">
        <v>5</v>
      </c>
      <c r="C697">
        <v>3</v>
      </c>
      <c r="D697">
        <v>1</v>
      </c>
      <c r="E697">
        <v>1</v>
      </c>
      <c r="F697" t="s">
        <v>8</v>
      </c>
      <c r="G697" t="s">
        <v>8</v>
      </c>
      <c r="H697" t="s">
        <v>8</v>
      </c>
    </row>
    <row r="698" spans="1:9" x14ac:dyDescent="0.3">
      <c r="A698" t="s">
        <v>6</v>
      </c>
      <c r="B698">
        <v>5</v>
      </c>
      <c r="C698">
        <v>3</v>
      </c>
      <c r="D698">
        <v>2</v>
      </c>
      <c r="E698">
        <v>1</v>
      </c>
      <c r="F698">
        <v>73</v>
      </c>
      <c r="G698">
        <v>73</v>
      </c>
      <c r="H698">
        <f t="shared" si="41"/>
        <v>0</v>
      </c>
    </row>
    <row r="699" spans="1:9" x14ac:dyDescent="0.3">
      <c r="A699" t="s">
        <v>6</v>
      </c>
      <c r="B699">
        <v>5</v>
      </c>
      <c r="C699">
        <v>3</v>
      </c>
      <c r="D699">
        <v>3</v>
      </c>
      <c r="E699">
        <v>1</v>
      </c>
      <c r="F699">
        <v>77</v>
      </c>
      <c r="G699">
        <v>72.282535888973001</v>
      </c>
      <c r="H699">
        <f t="shared" si="41"/>
        <v>4.7174641110269988</v>
      </c>
    </row>
    <row r="700" spans="1:9" x14ac:dyDescent="0.3">
      <c r="A700" t="s">
        <v>6</v>
      </c>
      <c r="B700">
        <v>5</v>
      </c>
      <c r="C700">
        <v>3</v>
      </c>
      <c r="D700">
        <v>4</v>
      </c>
      <c r="E700">
        <v>1</v>
      </c>
      <c r="F700">
        <v>71</v>
      </c>
      <c r="G700">
        <v>65.250789987085199</v>
      </c>
      <c r="H700">
        <f t="shared" si="41"/>
        <v>5.7492100129148014</v>
      </c>
    </row>
    <row r="701" spans="1:9" x14ac:dyDescent="0.3">
      <c r="A701" t="s">
        <v>6</v>
      </c>
      <c r="B701">
        <v>5</v>
      </c>
      <c r="C701">
        <v>3</v>
      </c>
      <c r="D701">
        <v>5</v>
      </c>
      <c r="E701">
        <v>1</v>
      </c>
      <c r="F701">
        <v>78</v>
      </c>
      <c r="G701">
        <v>77.5</v>
      </c>
      <c r="H701">
        <f t="shared" si="41"/>
        <v>0.5</v>
      </c>
    </row>
    <row r="702" spans="1:9" x14ac:dyDescent="0.3">
      <c r="A702" t="s">
        <v>6</v>
      </c>
      <c r="B702">
        <v>5</v>
      </c>
      <c r="C702">
        <v>3</v>
      </c>
      <c r="D702">
        <v>6</v>
      </c>
      <c r="E702">
        <v>1</v>
      </c>
      <c r="F702">
        <v>83</v>
      </c>
      <c r="G702">
        <v>83</v>
      </c>
      <c r="H702">
        <f t="shared" si="41"/>
        <v>0</v>
      </c>
    </row>
    <row r="703" spans="1:9" x14ac:dyDescent="0.3">
      <c r="A703" t="s">
        <v>6</v>
      </c>
      <c r="B703">
        <v>5</v>
      </c>
      <c r="C703">
        <v>3</v>
      </c>
      <c r="D703">
        <v>7</v>
      </c>
      <c r="E703">
        <v>1</v>
      </c>
      <c r="F703">
        <v>63</v>
      </c>
      <c r="G703">
        <f>59.775809716599+2</f>
        <v>61.775809716598999</v>
      </c>
      <c r="H703">
        <f t="shared" si="41"/>
        <v>1.2241902834010006</v>
      </c>
    </row>
    <row r="704" spans="1:9" x14ac:dyDescent="0.3">
      <c r="A704" t="s">
        <v>6</v>
      </c>
      <c r="B704">
        <v>5</v>
      </c>
      <c r="C704">
        <v>3</v>
      </c>
      <c r="D704">
        <v>8</v>
      </c>
      <c r="E704">
        <v>1</v>
      </c>
      <c r="F704">
        <v>77</v>
      </c>
      <c r="G704">
        <f>70.0520687613824+6.6</f>
        <v>76.652068761382395</v>
      </c>
      <c r="H704">
        <f t="shared" si="41"/>
        <v>0.34793123861760478</v>
      </c>
    </row>
    <row r="705" spans="1:9" x14ac:dyDescent="0.3">
      <c r="A705" t="s">
        <v>6</v>
      </c>
      <c r="B705">
        <v>5</v>
      </c>
      <c r="C705">
        <v>3</v>
      </c>
      <c r="D705">
        <v>9</v>
      </c>
      <c r="E705">
        <v>1</v>
      </c>
      <c r="F705">
        <v>79</v>
      </c>
      <c r="G705">
        <f>73.63598534482+3</f>
        <v>76.63598534482</v>
      </c>
      <c r="H705">
        <f t="shared" si="41"/>
        <v>2.3640146551800001</v>
      </c>
    </row>
    <row r="706" spans="1:9" x14ac:dyDescent="0.3">
      <c r="A706" t="s">
        <v>6</v>
      </c>
      <c r="B706">
        <v>5</v>
      </c>
      <c r="C706">
        <v>3</v>
      </c>
      <c r="D706">
        <v>10</v>
      </c>
      <c r="E706">
        <v>1</v>
      </c>
      <c r="F706" t="s">
        <v>8</v>
      </c>
      <c r="G706" t="s">
        <v>8</v>
      </c>
      <c r="H706" t="s">
        <v>8</v>
      </c>
    </row>
    <row r="707" spans="1:9" x14ac:dyDescent="0.3">
      <c r="A707" t="s">
        <v>6</v>
      </c>
      <c r="B707">
        <v>5</v>
      </c>
      <c r="C707">
        <v>3</v>
      </c>
      <c r="D707">
        <v>11</v>
      </c>
      <c r="E707">
        <v>1</v>
      </c>
      <c r="F707">
        <v>79</v>
      </c>
      <c r="G707">
        <v>79</v>
      </c>
      <c r="H707">
        <f t="shared" si="41"/>
        <v>0</v>
      </c>
    </row>
    <row r="708" spans="1:9" x14ac:dyDescent="0.3">
      <c r="F708" s="1">
        <f>AVERAGE(F697:F707)</f>
        <v>75.555555555555557</v>
      </c>
      <c r="H708" s="1">
        <f>AVERAGE(H698:H707)</f>
        <v>1.6558678112378229</v>
      </c>
      <c r="I708">
        <f>H708/F708</f>
        <v>2.1915897501677068E-2</v>
      </c>
    </row>
    <row r="709" spans="1:9" x14ac:dyDescent="0.3">
      <c r="A709" t="s">
        <v>6</v>
      </c>
      <c r="B709">
        <v>5</v>
      </c>
      <c r="C709">
        <v>3</v>
      </c>
      <c r="D709">
        <v>1</v>
      </c>
      <c r="E709">
        <v>10</v>
      </c>
      <c r="F709">
        <v>71</v>
      </c>
      <c r="G709">
        <f>63.8609188701244+6.6</f>
        <v>70.460918870124402</v>
      </c>
      <c r="H709">
        <f t="shared" si="41"/>
        <v>0.53908112987559775</v>
      </c>
    </row>
    <row r="710" spans="1:9" x14ac:dyDescent="0.3">
      <c r="A710" t="s">
        <v>6</v>
      </c>
      <c r="B710">
        <v>5</v>
      </c>
      <c r="C710">
        <v>3</v>
      </c>
      <c r="D710">
        <v>2</v>
      </c>
      <c r="E710">
        <v>10</v>
      </c>
      <c r="F710">
        <v>67</v>
      </c>
      <c r="G710">
        <v>67</v>
      </c>
      <c r="H710">
        <f t="shared" si="41"/>
        <v>0</v>
      </c>
    </row>
    <row r="711" spans="1:9" x14ac:dyDescent="0.3">
      <c r="A711" t="s">
        <v>6</v>
      </c>
      <c r="B711">
        <v>5</v>
      </c>
      <c r="C711">
        <v>3</v>
      </c>
      <c r="D711">
        <v>3</v>
      </c>
      <c r="E711">
        <v>10</v>
      </c>
      <c r="F711">
        <v>71</v>
      </c>
      <c r="G711">
        <v>71</v>
      </c>
      <c r="H711">
        <f t="shared" si="41"/>
        <v>0</v>
      </c>
    </row>
    <row r="712" spans="1:9" x14ac:dyDescent="0.3">
      <c r="A712" t="s">
        <v>6</v>
      </c>
      <c r="B712">
        <v>5</v>
      </c>
      <c r="C712">
        <v>3</v>
      </c>
      <c r="D712">
        <v>4</v>
      </c>
      <c r="E712">
        <v>10</v>
      </c>
      <c r="F712">
        <v>76</v>
      </c>
      <c r="G712">
        <v>76</v>
      </c>
      <c r="H712">
        <f t="shared" si="41"/>
        <v>0</v>
      </c>
    </row>
    <row r="713" spans="1:9" x14ac:dyDescent="0.3">
      <c r="A713" t="s">
        <v>6</v>
      </c>
      <c r="B713">
        <v>5</v>
      </c>
      <c r="C713">
        <v>3</v>
      </c>
      <c r="D713">
        <v>5</v>
      </c>
      <c r="E713">
        <v>10</v>
      </c>
      <c r="F713">
        <v>75</v>
      </c>
      <c r="G713">
        <f>66.8483774310266+6.6</f>
        <v>73.4483774310266</v>
      </c>
      <c r="H713">
        <f t="shared" si="41"/>
        <v>1.5516225689734</v>
      </c>
    </row>
    <row r="714" spans="1:9" x14ac:dyDescent="0.3">
      <c r="A714" t="s">
        <v>6</v>
      </c>
      <c r="B714">
        <v>5</v>
      </c>
      <c r="C714">
        <v>3</v>
      </c>
      <c r="D714">
        <v>6</v>
      </c>
      <c r="E714">
        <v>10</v>
      </c>
      <c r="F714">
        <v>77</v>
      </c>
      <c r="G714">
        <v>77</v>
      </c>
      <c r="H714">
        <f t="shared" ref="H714:H719" si="42">F714-G714</f>
        <v>0</v>
      </c>
    </row>
    <row r="715" spans="1:9" x14ac:dyDescent="0.3">
      <c r="A715" t="s">
        <v>6</v>
      </c>
      <c r="B715">
        <v>5</v>
      </c>
      <c r="C715">
        <v>3</v>
      </c>
      <c r="D715">
        <v>7</v>
      </c>
      <c r="E715">
        <v>10</v>
      </c>
      <c r="F715">
        <v>72</v>
      </c>
      <c r="G715">
        <v>72</v>
      </c>
      <c r="H715">
        <f t="shared" si="42"/>
        <v>0</v>
      </c>
    </row>
    <row r="716" spans="1:9" x14ac:dyDescent="0.3">
      <c r="A716" t="s">
        <v>6</v>
      </c>
      <c r="B716">
        <v>5</v>
      </c>
      <c r="C716">
        <v>3</v>
      </c>
      <c r="D716">
        <v>8</v>
      </c>
      <c r="E716">
        <v>10</v>
      </c>
      <c r="F716">
        <v>79</v>
      </c>
      <c r="G716">
        <v>79</v>
      </c>
      <c r="H716">
        <f t="shared" si="42"/>
        <v>0</v>
      </c>
    </row>
    <row r="717" spans="1:9" x14ac:dyDescent="0.3">
      <c r="A717" t="s">
        <v>6</v>
      </c>
      <c r="B717">
        <v>5</v>
      </c>
      <c r="C717">
        <v>3</v>
      </c>
      <c r="D717">
        <v>9</v>
      </c>
      <c r="E717">
        <v>10</v>
      </c>
      <c r="F717">
        <v>62</v>
      </c>
      <c r="G717">
        <v>62</v>
      </c>
      <c r="H717">
        <f t="shared" si="42"/>
        <v>0</v>
      </c>
    </row>
    <row r="718" spans="1:9" x14ac:dyDescent="0.3">
      <c r="A718" t="s">
        <v>6</v>
      </c>
      <c r="B718">
        <v>5</v>
      </c>
      <c r="C718">
        <v>3</v>
      </c>
      <c r="D718">
        <v>10</v>
      </c>
      <c r="E718">
        <v>10</v>
      </c>
      <c r="F718">
        <v>80</v>
      </c>
      <c r="G718">
        <v>80</v>
      </c>
      <c r="H718">
        <f t="shared" si="42"/>
        <v>0</v>
      </c>
    </row>
    <row r="719" spans="1:9" x14ac:dyDescent="0.3">
      <c r="A719" t="s">
        <v>6</v>
      </c>
      <c r="B719">
        <v>5</v>
      </c>
      <c r="C719">
        <v>3</v>
      </c>
      <c r="D719">
        <v>11</v>
      </c>
      <c r="E719">
        <v>10</v>
      </c>
      <c r="F719">
        <v>69</v>
      </c>
      <c r="G719">
        <v>69</v>
      </c>
      <c r="H719">
        <f t="shared" si="42"/>
        <v>0</v>
      </c>
    </row>
    <row r="720" spans="1:9" x14ac:dyDescent="0.3">
      <c r="F720" s="1">
        <f>AVERAGE(F709:F719)</f>
        <v>72.63636363636364</v>
      </c>
      <c r="H720" s="1">
        <f>AVERAGE(H709:H719)</f>
        <v>0.19006397262263616</v>
      </c>
      <c r="I720">
        <f>H720/F720</f>
        <v>2.6166504366070056E-3</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Metadata</vt:lpstr>
      <vt:lpstr>IMI</vt:lpstr>
      <vt:lpstr>TMX</vt:lpstr>
      <vt:lpstr>CDN</vt:lpstr>
      <vt:lpstr>CFS</vt:lpstr>
      <vt:lpstr>CTR</vt:lpstr>
      <vt:lpstr>BCF</vt:lpstr>
    </vt:vector>
  </TitlesOfParts>
  <Company>Iowa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Krishnan, Niranjana [ENT]</dc:creator>
  <cp:lastModifiedBy>Niranjana</cp:lastModifiedBy>
  <dcterms:created xsi:type="dcterms:W3CDTF">2020-01-30T21:16:16Z</dcterms:created>
  <dcterms:modified xsi:type="dcterms:W3CDTF">2021-02-24T21:53:03Z</dcterms:modified>
</cp:coreProperties>
</file>