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OneDrive - smail.iitm.ac.in\Microbial_community_gap_filling\hcom\"/>
    </mc:Choice>
  </mc:AlternateContent>
  <bookViews>
    <workbookView xWindow="-105" yWindow="-105" windowWidth="19425" windowHeight="10425"/>
  </bookViews>
  <sheets>
    <sheet name="AGORA_bounds" sheetId="4" r:id="rId1"/>
    <sheet name="carveme_bounds" sheetId="3" r:id="rId2"/>
    <sheet name="media_exc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B4" i="4"/>
  <c r="B6" i="3"/>
  <c r="B4" i="3"/>
  <c r="I51" i="1"/>
  <c r="I50" i="1"/>
  <c r="I52" i="1"/>
  <c r="I53" i="1"/>
  <c r="I54" i="1"/>
  <c r="I55" i="1"/>
  <c r="I56" i="1"/>
  <c r="I57" i="1"/>
  <c r="I58" i="1"/>
  <c r="I49" i="1"/>
  <c r="I36" i="1"/>
  <c r="I37" i="1"/>
  <c r="I35" i="1"/>
  <c r="I38" i="1"/>
  <c r="I39" i="1"/>
  <c r="I40" i="1"/>
  <c r="I41" i="1"/>
  <c r="I42" i="1"/>
  <c r="I43" i="1"/>
  <c r="I44" i="1"/>
  <c r="I45" i="1"/>
  <c r="I46" i="1"/>
  <c r="I3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3" i="1"/>
</calcChain>
</file>

<file path=xl/sharedStrings.xml><?xml version="1.0" encoding="utf-8"?>
<sst xmlns="http://schemas.openxmlformats.org/spreadsheetml/2006/main" count="426" uniqueCount="253">
  <si>
    <t>Resazurin (0.01% w/v stock)</t>
  </si>
  <si>
    <t>1 mL</t>
  </si>
  <si>
    <t>L-alanine</t>
  </si>
  <si>
    <t xml:space="preserve">L-arginine </t>
  </si>
  <si>
    <t>L-asparagine</t>
  </si>
  <si>
    <t>L-glutamic acid</t>
  </si>
  <si>
    <t>L-glutamine</t>
  </si>
  <si>
    <t xml:space="preserve">L-glycine </t>
  </si>
  <si>
    <t xml:space="preserve">L-histidine </t>
  </si>
  <si>
    <t xml:space="preserve">L-isoleucine </t>
  </si>
  <si>
    <t xml:space="preserve">L-leucine </t>
  </si>
  <si>
    <t>L-lysine</t>
  </si>
  <si>
    <t xml:space="preserve">L-methionine </t>
  </si>
  <si>
    <t xml:space="preserve">L-phenylalanine </t>
  </si>
  <si>
    <t>L-proline</t>
  </si>
  <si>
    <t>L-serine</t>
  </si>
  <si>
    <t>L-threonine</t>
  </si>
  <si>
    <t xml:space="preserve">L-tryptophan </t>
  </si>
  <si>
    <t xml:space="preserve">L-tyrosine </t>
  </si>
  <si>
    <t xml:space="preserve">L-valine </t>
  </si>
  <si>
    <t>25 mL</t>
  </si>
  <si>
    <t xml:space="preserve">Cysteine HCl (pH 6, 5% w/v stock) </t>
  </si>
  <si>
    <t>10 mL</t>
  </si>
  <si>
    <t>Glucose Stock (500 mM)</t>
  </si>
  <si>
    <t>40.0 mL</t>
  </si>
  <si>
    <t>10.0 mL</t>
  </si>
  <si>
    <t xml:space="preserve">Nitrilotriacetic acid </t>
  </si>
  <si>
    <t xml:space="preserve">NaCl </t>
  </si>
  <si>
    <t xml:space="preserve">Biotin (B7) </t>
  </si>
  <si>
    <t xml:space="preserve">Folic acid (B9) </t>
  </si>
  <si>
    <t xml:space="preserve">Pyridoxamine HCl (B6) </t>
  </si>
  <si>
    <t xml:space="preserve">Thiamine HCl (B1) </t>
  </si>
  <si>
    <t xml:space="preserve">Riboflavin HCl (B2) </t>
  </si>
  <si>
    <t xml:space="preserve">Nicotinic acid (B3) </t>
  </si>
  <si>
    <t xml:space="preserve">Pantothenic acid (B5) </t>
  </si>
  <si>
    <t xml:space="preserve">Cyanocobalamin (B12) </t>
  </si>
  <si>
    <t xml:space="preserve">p-amino benzoic acid (PABA) </t>
  </si>
  <si>
    <t xml:space="preserve">Lipoic acid </t>
  </si>
  <si>
    <t xml:space="preserve">Ingredient Concentration in Medium </t>
  </si>
  <si>
    <t>mg/L or mL of solution</t>
  </si>
  <si>
    <t xml:space="preserve">Trace Element Solution (pH 7.0) </t>
  </si>
  <si>
    <t>Wolfe’s Vitamin Solution</t>
  </si>
  <si>
    <t xml:space="preserve">Trace Element Solution </t>
  </si>
  <si>
    <t xml:space="preserve">Wolfe’s Vitamin Solution </t>
  </si>
  <si>
    <t>g/L of solution</t>
  </si>
  <si>
    <t>mg/L of solution</t>
  </si>
  <si>
    <t>mM</t>
  </si>
  <si>
    <t>Weight (gm)</t>
  </si>
  <si>
    <t>mol.wt</t>
  </si>
  <si>
    <t>L-aspartic acid</t>
  </si>
  <si>
    <t>4.126 </t>
  </si>
  <si>
    <t>L-cysteine</t>
  </si>
  <si>
    <t>197.91 </t>
  </si>
  <si>
    <t> 205.64</t>
  </si>
  <si>
    <r>
      <t>KH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PO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</t>
    </r>
  </si>
  <si>
    <r>
      <t>K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HPO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</t>
    </r>
  </si>
  <si>
    <r>
      <t>MgCl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· 6H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</si>
  <si>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(NH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>)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SO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</t>
    </r>
  </si>
  <si>
    <r>
      <t>NaHCO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 xml:space="preserve"> (10% w/v stock, pH 7) </t>
    </r>
  </si>
  <si>
    <r>
      <t>FeSO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· 7H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</si>
  <si>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MnCl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· 4H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</si>
  <si>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CoCl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· 2H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</si>
  <si>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CaCl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· 2H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</si>
  <si>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ZnCl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</t>
    </r>
  </si>
  <si>
    <r>
      <t>CuCl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</t>
    </r>
  </si>
  <si>
    <r>
      <t>H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BO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</si>
  <si>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r>
      <t>NaMoO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· 2H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</si>
  <si>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NaSeO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 xml:space="preserve"> </t>
    </r>
  </si>
  <si>
    <r>
      <t>NiCl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 · 6H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</si>
  <si>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NaWO</t>
    </r>
    <r>
      <rPr>
        <vertAlign val="subscript"/>
        <sz val="11"/>
        <rFont val="Arial"/>
        <family val="2"/>
      </rPr>
      <t>4</t>
    </r>
    <r>
      <rPr>
        <sz val="11"/>
        <rFont val="Arial"/>
        <family val="2"/>
      </rPr>
      <t xml:space="preserve"> · 2H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</si>
  <si>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t>Ingredients</t>
  </si>
  <si>
    <t>'exchange reaction for L-alanine'</t>
  </si>
  <si>
    <t xml:space="preserve">'exchange reaction for L-phenylalanine' </t>
  </si>
  <si>
    <t>'exchange reaction for L-cysteine'</t>
  </si>
  <si>
    <t>'exchange reaction for L-histidine'</t>
  </si>
  <si>
    <t>'L-Tyrosine exchange'</t>
  </si>
  <si>
    <t>'L-Valine exchange'</t>
  </si>
  <si>
    <t xml:space="preserve">'L-Tryptophan exchange' </t>
  </si>
  <si>
    <t xml:space="preserve">'L-Leucine exchange' </t>
  </si>
  <si>
    <t>'L-Isoleucine exchange'</t>
  </si>
  <si>
    <t>'exchange reaction for L-serine'</t>
  </si>
  <si>
    <t>'L-Threonine exchange'</t>
  </si>
  <si>
    <t>'L-Lysine exchange'</t>
  </si>
  <si>
    <t>'exchange reaction for Glycine'</t>
  </si>
  <si>
    <t>'exchange reaction for L-glutamine'</t>
  </si>
  <si>
    <t>'L-Aspartate exchange'</t>
  </si>
  <si>
    <t>'D-Glucose exchange'</t>
  </si>
  <si>
    <t>'Biotin exchange'</t>
  </si>
  <si>
    <t>'Nicotinate exchange'</t>
  </si>
  <si>
    <t>'(R)-Pantothenate exchange'</t>
  </si>
  <si>
    <t>'L-Serine'</t>
  </si>
  <si>
    <t>'L-Valine'</t>
  </si>
  <si>
    <t>'L-Tyrosine'</t>
  </si>
  <si>
    <t>'L-Tryptophan'</t>
  </si>
  <si>
    <t>'L-Threonine'</t>
  </si>
  <si>
    <t>'L-Proline'</t>
  </si>
  <si>
    <t>'L-Phenylalanine'</t>
  </si>
  <si>
    <t>'L-Methionine'</t>
  </si>
  <si>
    <t>'L-Lysine'</t>
  </si>
  <si>
    <t xml:space="preserve">'L-Leucine' </t>
  </si>
  <si>
    <t>'L-Isoleucine'</t>
  </si>
  <si>
    <t>'L-Histidine'</t>
  </si>
  <si>
    <t>'L-Cysteine'</t>
  </si>
  <si>
    <t>'L-Asparagine'</t>
  </si>
  <si>
    <t>'L-Aspartate'</t>
  </si>
  <si>
    <t>'L-Arginine'</t>
  </si>
  <si>
    <t>'L-Alanine'</t>
  </si>
  <si>
    <t>'Glycine'</t>
  </si>
  <si>
    <t xml:space="preserve">'D-Glucose' </t>
  </si>
  <si>
    <t>'Biotin'</t>
  </si>
  <si>
    <t>'Folate'</t>
  </si>
  <si>
    <t>'Pyridoxamine'</t>
  </si>
  <si>
    <t>'Thiamin'</t>
  </si>
  <si>
    <t>'Nicotinate'</t>
  </si>
  <si>
    <t>'(R)-Pantothenate'</t>
  </si>
  <si>
    <t>'4-Aminobenzoate'</t>
  </si>
  <si>
    <t>'Lipoate'</t>
  </si>
  <si>
    <t>NA</t>
  </si>
  <si>
    <t>Magnesium' and 'Chloride' is available</t>
  </si>
  <si>
    <t>Ammonium' and 'Sulfate' is avaialble</t>
  </si>
  <si>
    <t>Bicarbonate' is available</t>
  </si>
  <si>
    <t>Potassium', 'Phosphate' and 'Diphosphate' exchange is available</t>
  </si>
  <si>
    <t>Calcium' is available</t>
  </si>
  <si>
    <t>Zinc' is available</t>
  </si>
  <si>
    <t>Copper' is available</t>
  </si>
  <si>
    <t>Molybdate' is available</t>
  </si>
  <si>
    <t>Selenite' is available</t>
  </si>
  <si>
    <t>Manganese' is available</t>
  </si>
  <si>
    <t>Nickel' metName is available</t>
  </si>
  <si>
    <t>Sodium' metName is available</t>
  </si>
  <si>
    <t>Nitrogen</t>
  </si>
  <si>
    <t>'Nitrogen'</t>
  </si>
  <si>
    <t>Hydrogen</t>
  </si>
  <si>
    <t>Carbon di oxide</t>
  </si>
  <si>
    <t>Oxygen</t>
  </si>
  <si>
    <t>'EX_ala_L(e)'</t>
  </si>
  <si>
    <t>'EX_arg_L(e)'</t>
  </si>
  <si>
    <t>'EX_asn_L(e)'</t>
  </si>
  <si>
    <t>'EX_asp_L(e)'</t>
  </si>
  <si>
    <t>L-Glutamate'</t>
  </si>
  <si>
    <t>'EX_glu_L(e)'</t>
  </si>
  <si>
    <t>L-Glutamine'</t>
  </si>
  <si>
    <t>'EX_gln_L(e)'</t>
  </si>
  <si>
    <t>'EX_gly(e)_II'</t>
  </si>
  <si>
    <t>'EX_his_L(e)'</t>
  </si>
  <si>
    <t>'EX_ile_L(e)'</t>
  </si>
  <si>
    <t>'EX_leu_L(e)'</t>
  </si>
  <si>
    <t>'EX_lys_L(e)'</t>
  </si>
  <si>
    <t>'EX_met_L(e)'</t>
  </si>
  <si>
    <t>'EX_phe_L(e)'</t>
  </si>
  <si>
    <t>'EX_pro_L(e)'</t>
  </si>
  <si>
    <t>'EX_ser_L(e)'</t>
  </si>
  <si>
    <t>'EX_thr_L(e)'</t>
  </si>
  <si>
    <t>'EX_trp_L(e)'</t>
  </si>
  <si>
    <t>'EX_tyr_L(e)</t>
  </si>
  <si>
    <t>'EX_val_L(e)'</t>
  </si>
  <si>
    <t>'EX_cys_L(e)'</t>
  </si>
  <si>
    <t>'EX_hco3(e)'</t>
  </si>
  <si>
    <t>EX_hco3(e)' is available</t>
  </si>
  <si>
    <t>'EX_glc_D(e)'</t>
  </si>
  <si>
    <t>'EX_mn2(e)'</t>
  </si>
  <si>
    <t>'EX_ca2(e)'</t>
  </si>
  <si>
    <t>EX_ca2(e)' is available</t>
  </si>
  <si>
    <t>'EX_zn2(e)'</t>
  </si>
  <si>
    <t>'EX_cu2(e)'</t>
  </si>
  <si>
    <t>'EX_mobd(e)'</t>
  </si>
  <si>
    <t>No exchange reaction in available</t>
  </si>
  <si>
    <t>EX_slnt(e)'</t>
  </si>
  <si>
    <t>'EX_btn(e)'</t>
  </si>
  <si>
    <t>'EX_fol(e)'</t>
  </si>
  <si>
    <t>'EX_pydam(e)'</t>
  </si>
  <si>
    <t>'EX_thm(e)_II'</t>
  </si>
  <si>
    <t>Riboflavin C17H20N4O6'</t>
  </si>
  <si>
    <t>'EX_ribflv(e)'</t>
  </si>
  <si>
    <t>'EX_nac(e)'</t>
  </si>
  <si>
    <t>'EX_pnto_R(e)'</t>
  </si>
  <si>
    <t>'EX_4abz(e)'</t>
  </si>
  <si>
    <t>'EX_lipoate(e)'</t>
  </si>
  <si>
    <t>'EX_n2(e)'</t>
  </si>
  <si>
    <t>Hydrogen'</t>
  </si>
  <si>
    <t>'EX_h2(e)'</t>
  </si>
  <si>
    <t>'EX_co2(e)'</t>
  </si>
  <si>
    <t>'CO2 CO2'</t>
  </si>
  <si>
    <t>'O2 O2'</t>
  </si>
  <si>
    <t>'EX_o2(e)'</t>
  </si>
  <si>
    <t xml:space="preserve"> 'EX_nh4(e)' and 'EX_so4(e)' is available</t>
  </si>
  <si>
    <t>EX_mg2(e)' and 'EX_cl(e)' is available</t>
  </si>
  <si>
    <t>EX_k(e)', 'EX_pi(e)' and 'EX_ppi(e)' is avaialable</t>
  </si>
  <si>
    <t>carveme universal model (metnames)</t>
  </si>
  <si>
    <t>carveme universal model (exchange reactions)</t>
  </si>
  <si>
    <r>
      <t>KH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</si>
  <si>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t>K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HPO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</si>
  <si>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t>MgCl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· 6H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</si>
  <si>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(NH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SO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</t>
    </r>
  </si>
  <si>
    <r>
      <t>NaHCO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(10% w/v stock, pH 7) </t>
    </r>
  </si>
  <si>
    <r>
      <t>FeSO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· 7H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</si>
  <si>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MnCl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· 4H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</si>
  <si>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CoCl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· 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</si>
  <si>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r>
      <t>CaCl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· 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</si>
  <si>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ZnCl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</si>
  <si>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r>
      <t>CuCl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</si>
  <si>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r>
      <t>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BO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</t>
    </r>
  </si>
  <si>
    <r>
      <t>NaMoO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· 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</si>
  <si>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NaSeO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 xml:space="preserve"> </t>
    </r>
  </si>
  <si>
    <r>
      <t>NiCl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· 6H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</si>
  <si>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r>
      <t>NaWO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 xml:space="preserve"> · 2H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O </t>
    </r>
  </si>
  <si>
    <t>Exchange reactions</t>
  </si>
  <si>
    <t>Bounds</t>
  </si>
  <si>
    <t>EX_k(e)'</t>
  </si>
  <si>
    <t>'EX_pi(e)'</t>
  </si>
  <si>
    <t>EX_mg2(e)'</t>
  </si>
  <si>
    <t>EX_cl(e)'</t>
  </si>
  <si>
    <t>EX_so4(e)'</t>
  </si>
  <si>
    <t>'EX_fe2(e)'</t>
  </si>
  <si>
    <t>EX_fe2(e)' is available</t>
  </si>
  <si>
    <t>Iron (Fe2+)' is available</t>
  </si>
  <si>
    <t>EX_fe3(e)'</t>
  </si>
  <si>
    <t>'EX_cobalt2(e)'</t>
  </si>
  <si>
    <t>EX_cobalt2(e)' is available</t>
  </si>
  <si>
    <t>Co2+' is available</t>
  </si>
  <si>
    <t>EX_nh4(e)'</t>
  </si>
  <si>
    <t>EX_ala_L(e)'</t>
  </si>
  <si>
    <t>AGORA universal model (rxnNames)</t>
  </si>
  <si>
    <t>AGORA universal model (rxns)</t>
  </si>
  <si>
    <t>L-Arginine exchange'</t>
  </si>
  <si>
    <t>'EX_k(e)'</t>
  </si>
  <si>
    <t>EX_k(e)' and 'EX_pi(e)'</t>
  </si>
  <si>
    <t>K+ exchange' and 'Phosphate exchange'</t>
  </si>
  <si>
    <t>'EX_mg2(e)'</t>
  </si>
  <si>
    <t>Mg exchange' and 'exchange reaction for Chloride'</t>
  </si>
  <si>
    <t>EX_mg2(e)' and 'EX_cl(e)'</t>
  </si>
  <si>
    <t>'EX_nh4(e)'</t>
  </si>
  <si>
    <t>EX_nh4(e)' and 'EX_so4(e)'</t>
  </si>
  <si>
    <t>Ammonia exchange' and 'Sulfate exchange'</t>
  </si>
  <si>
    <t>exchange reaction for L-asparagine'</t>
  </si>
  <si>
    <t xml:space="preserve">L-Glutamate exchange' </t>
  </si>
  <si>
    <t>'EX_gly(e)'</t>
  </si>
  <si>
    <t xml:space="preserve">L-Methionine exchange' </t>
  </si>
  <si>
    <t>L-Proline exchange'</t>
  </si>
  <si>
    <t>'EX_tyr_L(e)'</t>
  </si>
  <si>
    <t>EX_hco3(e)' and 'EX_na1(e)'</t>
  </si>
  <si>
    <t>'EX_na1(e)'</t>
  </si>
  <si>
    <t>EX_na1(e)' and 'EX_cl(e)'</t>
  </si>
  <si>
    <t>'EX_selni(e)'</t>
  </si>
  <si>
    <t>EX_selni(e)' and 'EX_na1(e)'</t>
  </si>
  <si>
    <t xml:space="preserve">'EX_pydam(e)'  </t>
  </si>
  <si>
    <t>EX_thm(e)' and 'EX_thm(e)_II'</t>
  </si>
  <si>
    <t>'EX_adocbl(e)'</t>
  </si>
  <si>
    <t>EX_pi(e)'</t>
  </si>
  <si>
    <t>'EX_cl(e)'</t>
  </si>
  <si>
    <t>'EX_so4(e)'</t>
  </si>
  <si>
    <t>EX_thm(e)'</t>
  </si>
  <si>
    <t>EX_h(e)'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</si>
</sst>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1"/>
      <name val="Arial"/>
      <family val="2"/>
    </font>
    <font>
      <sz val="12"/>
      <name val="Georgia"/>
      <family val="1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11" fontId="4" fillId="0" borderId="0" xfId="0" applyNumberFormat="1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 applyAlignment="1">
      <alignment horizontal="right" vertical="center"/>
    </xf>
    <xf numFmtId="0" fontId="8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0" fontId="9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 indent="4"/>
    </xf>
    <xf numFmtId="0" fontId="4" fillId="0" borderId="0" xfId="0" applyFont="1" applyAlignment="1">
      <alignment horizontal="right"/>
    </xf>
    <xf numFmtId="0" fontId="6" fillId="0" borderId="0" xfId="0" quotePrefix="1" applyFont="1" applyAlignment="1">
      <alignment horizontal="right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11" fontId="6" fillId="0" borderId="0" xfId="0" applyNumberFormat="1" applyFont="1" applyAlignment="1">
      <alignment horizontal="left"/>
    </xf>
    <xf numFmtId="0" fontId="6" fillId="0" borderId="0" xfId="0" quotePrefix="1" applyFont="1" applyAlignment="1">
      <alignment horizontal="left"/>
    </xf>
    <xf numFmtId="0" fontId="6" fillId="0" borderId="0" xfId="0" quotePrefix="1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" fontId="6" fillId="0" borderId="0" xfId="0" applyNumberFormat="1" applyFont="1" applyAlignment="1">
      <alignment horizontal="left"/>
    </xf>
    <xf numFmtId="9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 vertical="center" indent="4"/>
    </xf>
    <xf numFmtId="9" fontId="6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/>
    <xf numFmtId="11" fontId="6" fillId="0" borderId="0" xfId="0" quotePrefix="1" applyNumberFormat="1" applyFont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quotePrefix="1" applyFont="1" applyAlignment="1"/>
    <xf numFmtId="0" fontId="6" fillId="0" borderId="0" xfId="0" quotePrefix="1" applyFont="1" applyAlignment="1"/>
    <xf numFmtId="11" fontId="6" fillId="0" borderId="0" xfId="0" applyNumberFormat="1" applyFont="1" applyAlignment="1"/>
    <xf numFmtId="11" fontId="6" fillId="0" borderId="0" xfId="0" quotePrefix="1" applyNumberFormat="1" applyFont="1" applyAlignment="1"/>
    <xf numFmtId="9" fontId="6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topLeftCell="A31" workbookViewId="0">
      <selection activeCell="A54" sqref="A54:XFD54"/>
    </sheetView>
  </sheetViews>
  <sheetFormatPr defaultRowHeight="15.75" x14ac:dyDescent="0.25"/>
  <cols>
    <col min="1" max="1" width="26.625" customWidth="1"/>
    <col min="4" max="4" width="10.875" style="17"/>
    <col min="5" max="5" width="47.375" style="4" customWidth="1"/>
    <col min="6" max="6" width="33.375" style="4" customWidth="1"/>
  </cols>
  <sheetData>
    <row r="1" spans="1:10" x14ac:dyDescent="0.25">
      <c r="A1" s="36" t="s">
        <v>206</v>
      </c>
      <c r="B1" s="36" t="s">
        <v>207</v>
      </c>
      <c r="D1" s="5"/>
      <c r="E1" s="5"/>
      <c r="F1" s="5"/>
    </row>
    <row r="2" spans="1:10" x14ac:dyDescent="0.25">
      <c r="A2" s="37" t="s">
        <v>225</v>
      </c>
      <c r="B2" s="38">
        <v>14.696588921711269</v>
      </c>
      <c r="D2" s="22"/>
      <c r="E2" s="23"/>
      <c r="F2" s="23"/>
    </row>
    <row r="3" spans="1:10" x14ac:dyDescent="0.25">
      <c r="A3" s="39" t="s">
        <v>248</v>
      </c>
      <c r="B3" s="38">
        <v>14.696588921711269</v>
      </c>
      <c r="D3" s="22"/>
      <c r="E3" s="24"/>
      <c r="F3" s="24"/>
    </row>
    <row r="4" spans="1:10" x14ac:dyDescent="0.25">
      <c r="A4" s="37" t="s">
        <v>228</v>
      </c>
      <c r="B4" s="38">
        <f>(0.983767830791933)/2</f>
        <v>0.49188391539596649</v>
      </c>
      <c r="D4" s="22"/>
      <c r="E4" s="24"/>
      <c r="F4" s="24"/>
    </row>
    <row r="5" spans="1:10" x14ac:dyDescent="0.25">
      <c r="A5" s="37" t="s">
        <v>249</v>
      </c>
      <c r="B5" s="38">
        <v>0.98376783079193308</v>
      </c>
      <c r="D5" s="22"/>
      <c r="E5" s="24"/>
      <c r="F5" s="24"/>
    </row>
    <row r="6" spans="1:10" x14ac:dyDescent="0.25">
      <c r="A6" s="37" t="s">
        <v>231</v>
      </c>
      <c r="B6" s="37">
        <f>37.8386559709399*2</f>
        <v>75.677311941879793</v>
      </c>
      <c r="D6" s="22"/>
      <c r="E6" s="24"/>
      <c r="F6" s="24"/>
    </row>
    <row r="7" spans="1:10" x14ac:dyDescent="0.25">
      <c r="A7" s="37" t="s">
        <v>250</v>
      </c>
      <c r="B7" s="38">
        <v>37.838655970939897</v>
      </c>
      <c r="D7" s="22"/>
      <c r="E7" s="22"/>
    </row>
    <row r="8" spans="1:10" x14ac:dyDescent="0.25">
      <c r="A8" s="38" t="s">
        <v>135</v>
      </c>
      <c r="B8" s="38">
        <v>1</v>
      </c>
      <c r="D8" s="22"/>
      <c r="E8" s="24"/>
    </row>
    <row r="9" spans="1:10" x14ac:dyDescent="0.25">
      <c r="A9" s="38" t="s">
        <v>136</v>
      </c>
      <c r="B9" s="38">
        <v>1</v>
      </c>
      <c r="D9" s="22"/>
      <c r="E9" s="24"/>
    </row>
    <row r="10" spans="1:10" x14ac:dyDescent="0.25">
      <c r="A10" s="38" t="s">
        <v>137</v>
      </c>
      <c r="B10" s="38">
        <v>1</v>
      </c>
      <c r="D10" s="22"/>
      <c r="E10" s="22"/>
    </row>
    <row r="11" spans="1:10" x14ac:dyDescent="0.25">
      <c r="A11" s="38" t="s">
        <v>138</v>
      </c>
      <c r="B11" s="38">
        <v>1</v>
      </c>
      <c r="D11" s="22"/>
      <c r="E11" s="24"/>
    </row>
    <row r="12" spans="1:10" x14ac:dyDescent="0.25">
      <c r="A12" s="38" t="s">
        <v>140</v>
      </c>
      <c r="B12" s="38">
        <v>1</v>
      </c>
      <c r="D12" s="22"/>
      <c r="E12" s="21"/>
      <c r="F12" s="22"/>
      <c r="G12" s="22"/>
      <c r="H12" s="22"/>
      <c r="I12" s="22"/>
      <c r="J12" s="22"/>
    </row>
    <row r="13" spans="1:10" x14ac:dyDescent="0.25">
      <c r="A13" s="38" t="s">
        <v>142</v>
      </c>
      <c r="B13" s="38">
        <v>1</v>
      </c>
      <c r="D13" s="22"/>
      <c r="E13" s="21"/>
      <c r="F13" s="22"/>
      <c r="G13" s="23"/>
      <c r="H13" s="35"/>
      <c r="I13" s="22"/>
      <c r="J13" s="23"/>
    </row>
    <row r="14" spans="1:10" x14ac:dyDescent="0.25">
      <c r="A14" s="38" t="s">
        <v>236</v>
      </c>
      <c r="B14" s="38">
        <v>1</v>
      </c>
      <c r="D14" s="22"/>
      <c r="E14" s="21"/>
      <c r="F14" s="22"/>
      <c r="G14" s="23"/>
      <c r="H14" s="23"/>
      <c r="I14" s="24"/>
      <c r="J14" s="23"/>
    </row>
    <row r="15" spans="1:10" x14ac:dyDescent="0.25">
      <c r="A15" s="38" t="s">
        <v>144</v>
      </c>
      <c r="B15" s="38">
        <v>1</v>
      </c>
      <c r="D15" s="22"/>
      <c r="E15" s="22"/>
    </row>
    <row r="16" spans="1:10" x14ac:dyDescent="0.25">
      <c r="A16" s="38" t="s">
        <v>145</v>
      </c>
      <c r="B16" s="38">
        <v>1</v>
      </c>
      <c r="D16" s="22"/>
      <c r="E16" s="22"/>
    </row>
    <row r="17" spans="1:6" x14ac:dyDescent="0.25">
      <c r="A17" s="38" t="s">
        <v>146</v>
      </c>
      <c r="B17" s="38">
        <v>1</v>
      </c>
      <c r="D17" s="22"/>
      <c r="E17" s="22"/>
    </row>
    <row r="18" spans="1:6" x14ac:dyDescent="0.25">
      <c r="A18" s="38" t="s">
        <v>147</v>
      </c>
      <c r="B18" s="38">
        <v>1</v>
      </c>
      <c r="D18" s="22"/>
      <c r="E18" s="24"/>
    </row>
    <row r="19" spans="1:6" x14ac:dyDescent="0.25">
      <c r="A19" s="38" t="s">
        <v>148</v>
      </c>
      <c r="B19" s="38">
        <v>1</v>
      </c>
      <c r="D19" s="22"/>
      <c r="E19" s="22"/>
    </row>
    <row r="20" spans="1:6" x14ac:dyDescent="0.25">
      <c r="A20" s="38" t="s">
        <v>149</v>
      </c>
      <c r="B20" s="38">
        <v>1</v>
      </c>
      <c r="D20" s="22"/>
      <c r="E20" s="24"/>
    </row>
    <row r="21" spans="1:6" x14ac:dyDescent="0.25">
      <c r="A21" s="38" t="s">
        <v>150</v>
      </c>
      <c r="B21" s="38">
        <v>1</v>
      </c>
      <c r="D21" s="22"/>
      <c r="E21" s="22"/>
    </row>
    <row r="22" spans="1:6" x14ac:dyDescent="0.25">
      <c r="A22" s="38" t="s">
        <v>151</v>
      </c>
      <c r="B22" s="38">
        <v>1</v>
      </c>
      <c r="D22" s="22"/>
      <c r="E22" s="22"/>
    </row>
    <row r="23" spans="1:6" x14ac:dyDescent="0.25">
      <c r="A23" s="38" t="s">
        <v>152</v>
      </c>
      <c r="B23" s="38">
        <v>1</v>
      </c>
      <c r="D23" s="22"/>
      <c r="E23" s="22"/>
    </row>
    <row r="24" spans="1:6" x14ac:dyDescent="0.25">
      <c r="A24" s="38" t="s">
        <v>153</v>
      </c>
      <c r="B24" s="38">
        <v>1</v>
      </c>
      <c r="D24" s="22"/>
      <c r="E24" s="22"/>
    </row>
    <row r="25" spans="1:6" x14ac:dyDescent="0.25">
      <c r="A25" s="38" t="s">
        <v>239</v>
      </c>
      <c r="B25" s="38">
        <v>1</v>
      </c>
      <c r="D25" s="22"/>
      <c r="E25" s="22"/>
    </row>
    <row r="26" spans="1:6" x14ac:dyDescent="0.25">
      <c r="A26" s="38" t="s">
        <v>155</v>
      </c>
      <c r="B26" s="38">
        <v>1</v>
      </c>
      <c r="D26" s="22"/>
      <c r="E26" s="22"/>
    </row>
    <row r="27" spans="1:6" x14ac:dyDescent="0.25">
      <c r="A27" s="38" t="s">
        <v>156</v>
      </c>
      <c r="B27" s="38">
        <v>4.1260000000000003</v>
      </c>
      <c r="D27" s="22"/>
      <c r="E27" s="22"/>
      <c r="F27" s="24"/>
    </row>
    <row r="28" spans="1:6" x14ac:dyDescent="0.25">
      <c r="A28" s="37" t="s">
        <v>157</v>
      </c>
      <c r="B28" s="38">
        <v>297.60000000000002</v>
      </c>
      <c r="D28" s="22"/>
      <c r="E28" s="22"/>
      <c r="F28" s="22"/>
    </row>
    <row r="29" spans="1:6" x14ac:dyDescent="0.25">
      <c r="A29" s="37" t="s">
        <v>241</v>
      </c>
      <c r="B29" s="38">
        <v>297.77300000000002</v>
      </c>
      <c r="D29" s="22"/>
      <c r="E29" s="22"/>
    </row>
    <row r="30" spans="1:6" x14ac:dyDescent="0.25">
      <c r="A30" s="38" t="s">
        <v>159</v>
      </c>
      <c r="B30" s="38">
        <v>200</v>
      </c>
      <c r="D30" s="22"/>
      <c r="E30" s="22"/>
      <c r="F30" s="22"/>
    </row>
    <row r="31" spans="1:6" x14ac:dyDescent="0.25">
      <c r="A31" s="38" t="s">
        <v>213</v>
      </c>
      <c r="B31" s="38">
        <v>3.5969929139239598E-3</v>
      </c>
      <c r="D31" s="22"/>
      <c r="E31" s="22"/>
    </row>
    <row r="32" spans="1:6" x14ac:dyDescent="0.25">
      <c r="A32" s="40" t="s">
        <v>216</v>
      </c>
      <c r="B32" s="38">
        <v>3.5969929139239598E-3</v>
      </c>
      <c r="D32" s="22"/>
      <c r="E32" s="22"/>
    </row>
    <row r="33" spans="1:6" x14ac:dyDescent="0.25">
      <c r="A33" s="38" t="s">
        <v>160</v>
      </c>
      <c r="B33" s="38">
        <v>5.0528017785862259E-3</v>
      </c>
      <c r="D33" s="22"/>
      <c r="E33" s="22"/>
    </row>
    <row r="34" spans="1:6" x14ac:dyDescent="0.25">
      <c r="A34" s="38" t="s">
        <v>217</v>
      </c>
      <c r="B34" s="38">
        <v>1.0248990173027068E-2</v>
      </c>
      <c r="D34" s="22"/>
      <c r="E34" s="22"/>
      <c r="F34" s="22"/>
    </row>
    <row r="35" spans="1:6" x14ac:dyDescent="0.25">
      <c r="A35" s="38" t="s">
        <v>161</v>
      </c>
      <c r="B35" s="38">
        <v>6.8022583497721256E-3</v>
      </c>
      <c r="D35" s="22"/>
      <c r="E35" s="22"/>
    </row>
    <row r="36" spans="1:6" x14ac:dyDescent="0.25">
      <c r="A36" s="38" t="s">
        <v>163</v>
      </c>
      <c r="B36" s="38">
        <v>7.3375108228284636E-3</v>
      </c>
      <c r="D36" s="22"/>
      <c r="E36" s="22"/>
    </row>
    <row r="37" spans="1:6" x14ac:dyDescent="0.25">
      <c r="A37" s="38" t="s">
        <v>164</v>
      </c>
      <c r="B37" s="38">
        <v>7.437709185570845E-4</v>
      </c>
      <c r="D37" s="22"/>
      <c r="E37" s="22"/>
      <c r="F37" s="22"/>
    </row>
    <row r="38" spans="1:6" x14ac:dyDescent="0.25">
      <c r="A38" s="37" t="s">
        <v>243</v>
      </c>
      <c r="B38" s="38">
        <v>2.0236408870689345E-3</v>
      </c>
      <c r="C38" s="33"/>
      <c r="D38" s="22"/>
      <c r="E38" s="22"/>
      <c r="F38" s="22"/>
    </row>
    <row r="39" spans="1:6" x14ac:dyDescent="0.25">
      <c r="A39" s="41" t="s">
        <v>168</v>
      </c>
      <c r="B39" s="38">
        <v>8.1863206581801814E-8</v>
      </c>
      <c r="D39" s="22"/>
      <c r="E39" s="22"/>
      <c r="F39" s="24"/>
    </row>
    <row r="40" spans="1:6" x14ac:dyDescent="0.25">
      <c r="A40" s="41" t="s">
        <v>169</v>
      </c>
      <c r="B40" s="38">
        <v>4.5310376076121436E-8</v>
      </c>
      <c r="D40" s="22"/>
      <c r="E40" s="22"/>
      <c r="F40" s="24"/>
    </row>
    <row r="41" spans="1:6" x14ac:dyDescent="0.25">
      <c r="A41" s="41" t="s">
        <v>245</v>
      </c>
      <c r="B41" s="38">
        <v>4.8628671464695592E-7</v>
      </c>
      <c r="D41" s="22"/>
      <c r="E41" s="22"/>
      <c r="F41" s="22"/>
    </row>
    <row r="42" spans="1:6" x14ac:dyDescent="0.25">
      <c r="A42" s="42" t="s">
        <v>251</v>
      </c>
      <c r="B42" s="38">
        <v>1.4824478178368122E-7</v>
      </c>
      <c r="D42" s="22"/>
      <c r="E42" s="22"/>
      <c r="F42" s="22"/>
    </row>
    <row r="43" spans="1:6" x14ac:dyDescent="0.25">
      <c r="A43" s="37" t="s">
        <v>171</v>
      </c>
      <c r="B43" s="38">
        <v>1.4824478178368122E-7</v>
      </c>
      <c r="E43" s="23"/>
    </row>
    <row r="44" spans="1:6" x14ac:dyDescent="0.25">
      <c r="A44" s="41" t="s">
        <v>173</v>
      </c>
      <c r="B44" s="38">
        <v>1.2112403100775194E-7</v>
      </c>
      <c r="E44" s="23"/>
    </row>
    <row r="45" spans="1:6" x14ac:dyDescent="0.25">
      <c r="A45" s="41" t="s">
        <v>174</v>
      </c>
      <c r="B45" s="38">
        <v>4.0614084964665748E-7</v>
      </c>
      <c r="E45" s="23"/>
    </row>
    <row r="46" spans="1:6" x14ac:dyDescent="0.25">
      <c r="A46" s="41" t="s">
        <v>175</v>
      </c>
      <c r="B46" s="38">
        <v>2.2807097568763402E-7</v>
      </c>
      <c r="E46" s="23"/>
    </row>
    <row r="47" spans="1:6" x14ac:dyDescent="0.25">
      <c r="A47" s="41" t="s">
        <v>247</v>
      </c>
      <c r="B47" s="38">
        <v>7.3780046924109841E-9</v>
      </c>
      <c r="E47" s="23"/>
    </row>
    <row r="48" spans="1:6" x14ac:dyDescent="0.25">
      <c r="A48" s="41" t="s">
        <v>176</v>
      </c>
      <c r="B48" s="38">
        <v>3.6459092897768708E-7</v>
      </c>
      <c r="E48" s="23"/>
    </row>
    <row r="49" spans="1:6" x14ac:dyDescent="0.25">
      <c r="A49" s="42" t="s">
        <v>252</v>
      </c>
      <c r="B49" s="41">
        <v>2.6940000000000002E-7</v>
      </c>
      <c r="E49" s="23"/>
    </row>
    <row r="50" spans="1:6" x14ac:dyDescent="0.25">
      <c r="A50" s="38" t="s">
        <v>178</v>
      </c>
      <c r="B50" s="43">
        <v>0.85</v>
      </c>
      <c r="E50" s="23"/>
    </row>
    <row r="51" spans="1:6" x14ac:dyDescent="0.25">
      <c r="A51" s="38" t="s">
        <v>180</v>
      </c>
      <c r="B51" s="43">
        <v>0.05</v>
      </c>
      <c r="E51" s="23"/>
    </row>
    <row r="52" spans="1:6" x14ac:dyDescent="0.25">
      <c r="A52" s="38" t="s">
        <v>181</v>
      </c>
      <c r="B52" s="43">
        <v>0.1</v>
      </c>
      <c r="E52" s="23"/>
    </row>
    <row r="53" spans="1:6" x14ac:dyDescent="0.25">
      <c r="A53" s="38" t="s">
        <v>184</v>
      </c>
      <c r="B53" s="38">
        <v>0</v>
      </c>
      <c r="D53" s="22"/>
      <c r="E53" s="23"/>
      <c r="F53" s="23"/>
    </row>
    <row r="54" spans="1:6" x14ac:dyDescent="0.25">
      <c r="A54" s="39"/>
      <c r="B54" s="3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25" workbookViewId="0">
      <selection activeCell="A52" sqref="A52:XFD52"/>
    </sheetView>
  </sheetViews>
  <sheetFormatPr defaultColWidth="9" defaultRowHeight="12.75" x14ac:dyDescent="0.2"/>
  <cols>
    <col min="1" max="1" width="20.5" style="32" customWidth="1"/>
    <col min="2" max="2" width="19.125" style="33" customWidth="1"/>
    <col min="3" max="6" width="9" style="32"/>
    <col min="7" max="7" width="35.25" style="10" customWidth="1"/>
    <col min="8" max="10" width="8.625" style="32" customWidth="1"/>
    <col min="11" max="16384" width="9" style="32"/>
  </cols>
  <sheetData>
    <row r="1" spans="1:7" x14ac:dyDescent="0.2">
      <c r="A1" s="31" t="s">
        <v>206</v>
      </c>
      <c r="B1" s="1" t="s">
        <v>207</v>
      </c>
      <c r="G1" s="20"/>
    </row>
    <row r="2" spans="1:7" x14ac:dyDescent="0.2">
      <c r="A2" s="24" t="s">
        <v>208</v>
      </c>
      <c r="B2" s="22">
        <v>14.696588921711269</v>
      </c>
      <c r="G2" s="21"/>
    </row>
    <row r="3" spans="1:7" x14ac:dyDescent="0.2">
      <c r="A3" s="32" t="s">
        <v>209</v>
      </c>
      <c r="B3" s="22">
        <v>14.696588921711269</v>
      </c>
      <c r="G3" s="21"/>
    </row>
    <row r="4" spans="1:7" x14ac:dyDescent="0.2">
      <c r="A4" s="24" t="s">
        <v>210</v>
      </c>
      <c r="B4" s="22">
        <f>(0.983767830791933)/2</f>
        <v>0.49188391539596649</v>
      </c>
      <c r="G4" s="21"/>
    </row>
    <row r="5" spans="1:7" x14ac:dyDescent="0.2">
      <c r="A5" s="24" t="s">
        <v>211</v>
      </c>
      <c r="B5" s="22">
        <v>0.98376783079193308</v>
      </c>
      <c r="G5" s="21"/>
    </row>
    <row r="6" spans="1:7" x14ac:dyDescent="0.2">
      <c r="A6" s="24" t="s">
        <v>220</v>
      </c>
      <c r="B6" s="33">
        <f>37.8386559709399*2</f>
        <v>75.677311941879793</v>
      </c>
      <c r="G6" s="21"/>
    </row>
    <row r="7" spans="1:7" x14ac:dyDescent="0.2">
      <c r="A7" s="24" t="s">
        <v>212</v>
      </c>
      <c r="B7" s="22">
        <v>37.838655970939897</v>
      </c>
      <c r="G7" s="21"/>
    </row>
    <row r="8" spans="1:7" x14ac:dyDescent="0.2">
      <c r="A8" s="24" t="s">
        <v>221</v>
      </c>
      <c r="B8" s="22">
        <v>1</v>
      </c>
      <c r="G8" s="21"/>
    </row>
    <row r="9" spans="1:7" x14ac:dyDescent="0.2">
      <c r="A9" s="22" t="s">
        <v>136</v>
      </c>
      <c r="B9" s="22">
        <v>1</v>
      </c>
      <c r="C9" s="21"/>
      <c r="E9" s="22"/>
      <c r="F9" s="24"/>
      <c r="G9" s="24"/>
    </row>
    <row r="10" spans="1:7" x14ac:dyDescent="0.2">
      <c r="A10" s="22" t="s">
        <v>137</v>
      </c>
      <c r="B10" s="22">
        <v>1</v>
      </c>
      <c r="G10" s="21"/>
    </row>
    <row r="11" spans="1:7" x14ac:dyDescent="0.2">
      <c r="A11" s="22" t="s">
        <v>138</v>
      </c>
      <c r="B11" s="22">
        <v>1</v>
      </c>
      <c r="G11" s="21"/>
    </row>
    <row r="12" spans="1:7" x14ac:dyDescent="0.2">
      <c r="A12" s="22" t="s">
        <v>140</v>
      </c>
      <c r="B12" s="22">
        <v>1</v>
      </c>
      <c r="G12" s="21"/>
    </row>
    <row r="13" spans="1:7" x14ac:dyDescent="0.2">
      <c r="A13" s="22" t="s">
        <v>142</v>
      </c>
      <c r="B13" s="22">
        <v>1</v>
      </c>
      <c r="G13" s="21"/>
    </row>
    <row r="14" spans="1:7" x14ac:dyDescent="0.2">
      <c r="A14" s="22" t="s">
        <v>143</v>
      </c>
      <c r="B14" s="22">
        <v>1</v>
      </c>
      <c r="G14" s="21"/>
    </row>
    <row r="15" spans="1:7" x14ac:dyDescent="0.2">
      <c r="A15" s="22" t="s">
        <v>144</v>
      </c>
      <c r="B15" s="22">
        <v>1</v>
      </c>
      <c r="G15" s="21"/>
    </row>
    <row r="16" spans="1:7" x14ac:dyDescent="0.2">
      <c r="A16" s="22" t="s">
        <v>145</v>
      </c>
      <c r="B16" s="22">
        <v>1</v>
      </c>
      <c r="G16" s="21"/>
    </row>
    <row r="17" spans="1:7" x14ac:dyDescent="0.2">
      <c r="A17" s="22" t="s">
        <v>146</v>
      </c>
      <c r="B17" s="22">
        <v>1</v>
      </c>
      <c r="G17" s="21"/>
    </row>
    <row r="18" spans="1:7" x14ac:dyDescent="0.2">
      <c r="A18" s="22" t="s">
        <v>147</v>
      </c>
      <c r="B18" s="22">
        <v>1</v>
      </c>
      <c r="G18" s="21"/>
    </row>
    <row r="19" spans="1:7" x14ac:dyDescent="0.2">
      <c r="A19" s="22" t="s">
        <v>148</v>
      </c>
      <c r="B19" s="22">
        <v>1</v>
      </c>
      <c r="G19" s="21"/>
    </row>
    <row r="20" spans="1:7" x14ac:dyDescent="0.2">
      <c r="A20" s="22" t="s">
        <v>149</v>
      </c>
      <c r="B20" s="22">
        <v>1</v>
      </c>
      <c r="G20" s="21"/>
    </row>
    <row r="21" spans="1:7" x14ac:dyDescent="0.2">
      <c r="A21" s="22" t="s">
        <v>150</v>
      </c>
      <c r="B21" s="22">
        <v>1</v>
      </c>
      <c r="G21" s="21"/>
    </row>
    <row r="22" spans="1:7" x14ac:dyDescent="0.2">
      <c r="A22" s="22" t="s">
        <v>151</v>
      </c>
      <c r="B22" s="22">
        <v>1</v>
      </c>
      <c r="G22" s="21"/>
    </row>
    <row r="23" spans="1:7" x14ac:dyDescent="0.2">
      <c r="A23" s="22" t="s">
        <v>152</v>
      </c>
      <c r="B23" s="22">
        <v>1</v>
      </c>
      <c r="G23" s="21"/>
    </row>
    <row r="24" spans="1:7" x14ac:dyDescent="0.2">
      <c r="A24" s="22" t="s">
        <v>153</v>
      </c>
      <c r="B24" s="22">
        <v>1</v>
      </c>
      <c r="G24" s="21"/>
    </row>
    <row r="25" spans="1:7" x14ac:dyDescent="0.2">
      <c r="A25" s="22" t="s">
        <v>154</v>
      </c>
      <c r="B25" s="22">
        <v>1</v>
      </c>
      <c r="G25" s="21"/>
    </row>
    <row r="26" spans="1:7" x14ac:dyDescent="0.2">
      <c r="A26" s="22" t="s">
        <v>155</v>
      </c>
      <c r="B26" s="22">
        <v>1</v>
      </c>
      <c r="G26" s="21"/>
    </row>
    <row r="27" spans="1:7" x14ac:dyDescent="0.2">
      <c r="A27" s="22" t="s">
        <v>156</v>
      </c>
      <c r="B27" s="22">
        <v>4.1260000000000003</v>
      </c>
      <c r="G27" s="21"/>
    </row>
    <row r="28" spans="1:7" x14ac:dyDescent="0.2">
      <c r="A28" s="32" t="s">
        <v>157</v>
      </c>
      <c r="B28" s="22">
        <v>297.60000000000002</v>
      </c>
      <c r="G28" s="21"/>
    </row>
    <row r="29" spans="1:7" x14ac:dyDescent="0.2">
      <c r="A29" s="22" t="s">
        <v>159</v>
      </c>
      <c r="B29" s="22">
        <v>200</v>
      </c>
      <c r="G29" s="21"/>
    </row>
    <row r="30" spans="1:7" x14ac:dyDescent="0.2">
      <c r="A30" s="32" t="s">
        <v>213</v>
      </c>
      <c r="B30" s="22">
        <v>3.5969929139239598E-3</v>
      </c>
      <c r="G30" s="21"/>
    </row>
    <row r="31" spans="1:7" x14ac:dyDescent="0.2">
      <c r="A31" s="34" t="s">
        <v>216</v>
      </c>
      <c r="B31" s="22">
        <v>3.5969929139239598E-3</v>
      </c>
      <c r="G31" s="21"/>
    </row>
    <row r="32" spans="1:7" x14ac:dyDescent="0.2">
      <c r="A32" s="22" t="s">
        <v>160</v>
      </c>
      <c r="B32" s="22">
        <v>5.0528017785862259E-3</v>
      </c>
      <c r="G32" s="21"/>
    </row>
    <row r="33" spans="1:7" x14ac:dyDescent="0.2">
      <c r="A33" s="32" t="s">
        <v>161</v>
      </c>
      <c r="B33" s="22">
        <v>6.8022583497721256E-3</v>
      </c>
      <c r="G33" s="21"/>
    </row>
    <row r="34" spans="1:7" x14ac:dyDescent="0.2">
      <c r="A34" s="22" t="s">
        <v>163</v>
      </c>
      <c r="B34" s="22">
        <v>7.3375108228284636E-3</v>
      </c>
      <c r="G34" s="21"/>
    </row>
    <row r="35" spans="1:7" x14ac:dyDescent="0.2">
      <c r="A35" s="22" t="s">
        <v>164</v>
      </c>
      <c r="B35" s="22">
        <v>7.437709185570845E-4</v>
      </c>
      <c r="G35" s="21"/>
    </row>
    <row r="36" spans="1:7" x14ac:dyDescent="0.2">
      <c r="A36" s="22" t="s">
        <v>165</v>
      </c>
      <c r="B36" s="22">
        <v>4.1330853482124408E-4</v>
      </c>
      <c r="G36" s="21"/>
    </row>
    <row r="37" spans="1:7" x14ac:dyDescent="0.2">
      <c r="A37" s="24" t="s">
        <v>167</v>
      </c>
      <c r="B37" s="22">
        <v>2.0236408870689345E-3</v>
      </c>
      <c r="G37" s="21"/>
    </row>
    <row r="38" spans="1:7" x14ac:dyDescent="0.2">
      <c r="A38" s="23" t="s">
        <v>168</v>
      </c>
      <c r="B38" s="22">
        <v>8.1863206581801814E-8</v>
      </c>
      <c r="G38" s="21"/>
    </row>
    <row r="39" spans="1:7" x14ac:dyDescent="0.2">
      <c r="A39" s="23" t="s">
        <v>169</v>
      </c>
      <c r="B39" s="22">
        <v>4.5310376076121436E-8</v>
      </c>
      <c r="G39" s="21"/>
    </row>
    <row r="40" spans="1:7" x14ac:dyDescent="0.2">
      <c r="A40" s="23" t="s">
        <v>170</v>
      </c>
      <c r="B40" s="22">
        <v>4.8628671464695592E-7</v>
      </c>
      <c r="G40" s="21"/>
    </row>
    <row r="41" spans="1:7" x14ac:dyDescent="0.2">
      <c r="A41" s="23" t="s">
        <v>171</v>
      </c>
      <c r="B41" s="22">
        <v>1.4824478178368122E-7</v>
      </c>
      <c r="G41" s="21"/>
    </row>
    <row r="42" spans="1:7" x14ac:dyDescent="0.2">
      <c r="A42" s="23" t="s">
        <v>173</v>
      </c>
      <c r="B42" s="22">
        <v>1.2112403100775194E-7</v>
      </c>
      <c r="G42" s="21"/>
    </row>
    <row r="43" spans="1:7" x14ac:dyDescent="0.2">
      <c r="A43" s="23" t="s">
        <v>174</v>
      </c>
      <c r="B43" s="22">
        <v>4.0614084964665748E-7</v>
      </c>
      <c r="G43" s="21"/>
    </row>
    <row r="44" spans="1:7" x14ac:dyDescent="0.2">
      <c r="A44" s="23" t="s">
        <v>175</v>
      </c>
      <c r="B44" s="22">
        <v>2.2807097568763402E-7</v>
      </c>
      <c r="G44" s="21"/>
    </row>
    <row r="45" spans="1:7" x14ac:dyDescent="0.2">
      <c r="A45" s="23" t="s">
        <v>176</v>
      </c>
      <c r="B45" s="22">
        <v>3.6459092897768708E-7</v>
      </c>
      <c r="G45" s="21"/>
    </row>
    <row r="46" spans="1:7" x14ac:dyDescent="0.2">
      <c r="A46" s="23" t="s">
        <v>177</v>
      </c>
      <c r="B46" s="22">
        <v>2.4233024766151311E-7</v>
      </c>
      <c r="G46" s="21"/>
    </row>
    <row r="47" spans="1:7" x14ac:dyDescent="0.2">
      <c r="A47" s="10" t="s">
        <v>178</v>
      </c>
      <c r="B47" s="30">
        <v>0.85</v>
      </c>
      <c r="G47" s="21"/>
    </row>
    <row r="48" spans="1:7" x14ac:dyDescent="0.2">
      <c r="A48" s="10" t="s">
        <v>180</v>
      </c>
      <c r="B48" s="30">
        <v>0.05</v>
      </c>
      <c r="G48" s="21"/>
    </row>
    <row r="49" spans="1:7" x14ac:dyDescent="0.2">
      <c r="A49" s="10" t="s">
        <v>181</v>
      </c>
      <c r="B49" s="30">
        <v>0.1</v>
      </c>
      <c r="G49" s="21"/>
    </row>
    <row r="50" spans="1:7" x14ac:dyDescent="0.2">
      <c r="A50" s="10" t="s">
        <v>184</v>
      </c>
      <c r="B50" s="22">
        <v>0</v>
      </c>
      <c r="G50" s="21"/>
    </row>
    <row r="51" spans="1:7" x14ac:dyDescent="0.2">
      <c r="A51" s="32" t="s">
        <v>217</v>
      </c>
      <c r="B51" s="22">
        <v>1.0248990173027068E-2</v>
      </c>
      <c r="G51" s="21"/>
    </row>
    <row r="52" spans="1:7" x14ac:dyDescent="0.2">
      <c r="A52" s="34" t="s">
        <v>252</v>
      </c>
      <c r="B52" s="23">
        <v>2.6940000000000002E-7</v>
      </c>
      <c r="G52" s="19"/>
    </row>
    <row r="53" spans="1:7" x14ac:dyDescent="0.2">
      <c r="G53" s="19"/>
    </row>
    <row r="54" spans="1:7" x14ac:dyDescent="0.2">
      <c r="G54" s="19"/>
    </row>
    <row r="55" spans="1:7" x14ac:dyDescent="0.2">
      <c r="G55" s="29"/>
    </row>
    <row r="60" spans="1:7" x14ac:dyDescent="0.2">
      <c r="G60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A31" sqref="A31"/>
    </sheetView>
  </sheetViews>
  <sheetFormatPr defaultColWidth="10.875" defaultRowHeight="14.25" x14ac:dyDescent="0.2"/>
  <cols>
    <col min="1" max="1" width="35.25" style="4" customWidth="1"/>
    <col min="2" max="2" width="10.875" style="17"/>
    <col min="3" max="3" width="47.375" style="4" customWidth="1"/>
    <col min="4" max="4" width="33.375" style="4" customWidth="1"/>
    <col min="5" max="5" width="32.625" style="8" customWidth="1"/>
    <col min="6" max="6" width="22.75" style="4" customWidth="1"/>
    <col min="7" max="16384" width="10.875" style="4"/>
  </cols>
  <sheetData>
    <row r="1" spans="1:6" x14ac:dyDescent="0.2">
      <c r="A1" s="20" t="s">
        <v>70</v>
      </c>
      <c r="B1" s="5" t="s">
        <v>46</v>
      </c>
      <c r="C1" s="5" t="s">
        <v>222</v>
      </c>
      <c r="D1" s="5" t="s">
        <v>223</v>
      </c>
      <c r="E1" s="5" t="s">
        <v>188</v>
      </c>
      <c r="F1" s="5" t="s">
        <v>189</v>
      </c>
    </row>
    <row r="2" spans="1:6" x14ac:dyDescent="0.2">
      <c r="A2" s="21" t="s">
        <v>0</v>
      </c>
      <c r="B2" s="22">
        <v>3.9810000000000002E-3</v>
      </c>
      <c r="C2" s="23"/>
      <c r="D2" s="23"/>
      <c r="E2" s="22" t="s">
        <v>117</v>
      </c>
      <c r="F2" s="22"/>
    </row>
    <row r="3" spans="1:6" ht="15.75" x14ac:dyDescent="0.2">
      <c r="A3" s="21" t="s">
        <v>190</v>
      </c>
      <c r="B3" s="22">
        <v>14.696588921711269</v>
      </c>
      <c r="C3" s="24" t="s">
        <v>227</v>
      </c>
      <c r="D3" s="24" t="s">
        <v>226</v>
      </c>
      <c r="E3" s="24" t="s">
        <v>121</v>
      </c>
      <c r="F3" s="24" t="s">
        <v>187</v>
      </c>
    </row>
    <row r="4" spans="1:6" ht="15.75" x14ac:dyDescent="0.2">
      <c r="A4" s="21" t="s">
        <v>191</v>
      </c>
      <c r="B4" s="22">
        <v>11.481056257175661</v>
      </c>
      <c r="C4" s="24" t="s">
        <v>227</v>
      </c>
      <c r="D4" s="24" t="s">
        <v>226</v>
      </c>
      <c r="E4" s="24" t="s">
        <v>121</v>
      </c>
      <c r="F4" s="24" t="s">
        <v>187</v>
      </c>
    </row>
    <row r="5" spans="1:6" ht="15.75" x14ac:dyDescent="0.2">
      <c r="A5" s="21" t="s">
        <v>192</v>
      </c>
      <c r="B5" s="22">
        <v>0.98376783079193308</v>
      </c>
      <c r="C5" s="24" t="s">
        <v>229</v>
      </c>
      <c r="D5" s="24" t="s">
        <v>230</v>
      </c>
      <c r="E5" s="24" t="s">
        <v>118</v>
      </c>
      <c r="F5" s="24" t="s">
        <v>186</v>
      </c>
    </row>
    <row r="6" spans="1:6" ht="15.75" x14ac:dyDescent="0.2">
      <c r="A6" s="21" t="s">
        <v>193</v>
      </c>
      <c r="B6" s="22">
        <v>37.838655970939918</v>
      </c>
      <c r="C6" s="24" t="s">
        <v>233</v>
      </c>
      <c r="D6" s="24" t="s">
        <v>232</v>
      </c>
      <c r="E6" s="24" t="s">
        <v>119</v>
      </c>
      <c r="F6" s="22" t="s">
        <v>185</v>
      </c>
    </row>
    <row r="7" spans="1:6" x14ac:dyDescent="0.2">
      <c r="A7" s="21" t="s">
        <v>2</v>
      </c>
      <c r="B7" s="22">
        <v>1</v>
      </c>
      <c r="C7" s="22" t="s">
        <v>71</v>
      </c>
      <c r="D7" s="22" t="s">
        <v>135</v>
      </c>
      <c r="E7" s="22" t="s">
        <v>106</v>
      </c>
      <c r="F7" s="22" t="s">
        <v>135</v>
      </c>
    </row>
    <row r="8" spans="1:6" x14ac:dyDescent="0.2">
      <c r="A8" s="21" t="s">
        <v>3</v>
      </c>
      <c r="B8" s="22">
        <v>1</v>
      </c>
      <c r="C8" s="24" t="s">
        <v>224</v>
      </c>
      <c r="D8" s="22" t="s">
        <v>136</v>
      </c>
      <c r="E8" s="22" t="s">
        <v>105</v>
      </c>
      <c r="F8" s="22" t="s">
        <v>136</v>
      </c>
    </row>
    <row r="9" spans="1:6" x14ac:dyDescent="0.2">
      <c r="A9" s="21" t="s">
        <v>4</v>
      </c>
      <c r="B9" s="22">
        <v>1</v>
      </c>
      <c r="C9" s="24" t="s">
        <v>234</v>
      </c>
      <c r="D9" s="22" t="s">
        <v>137</v>
      </c>
      <c r="E9" s="22" t="s">
        <v>103</v>
      </c>
      <c r="F9" s="22" t="s">
        <v>137</v>
      </c>
    </row>
    <row r="10" spans="1:6" x14ac:dyDescent="0.2">
      <c r="A10" s="21" t="s">
        <v>49</v>
      </c>
      <c r="B10" s="22">
        <v>1</v>
      </c>
      <c r="C10" s="22" t="s">
        <v>85</v>
      </c>
      <c r="D10" s="22" t="s">
        <v>138</v>
      </c>
      <c r="E10" s="22" t="s">
        <v>104</v>
      </c>
      <c r="F10" s="22" t="s">
        <v>138</v>
      </c>
    </row>
    <row r="11" spans="1:6" x14ac:dyDescent="0.2">
      <c r="A11" s="21" t="s">
        <v>5</v>
      </c>
      <c r="B11" s="22">
        <v>1</v>
      </c>
      <c r="C11" s="24" t="s">
        <v>235</v>
      </c>
      <c r="D11" s="22" t="s">
        <v>140</v>
      </c>
      <c r="E11" s="24" t="s">
        <v>139</v>
      </c>
      <c r="F11" s="22" t="s">
        <v>140</v>
      </c>
    </row>
    <row r="12" spans="1:6" x14ac:dyDescent="0.2">
      <c r="A12" s="21" t="s">
        <v>6</v>
      </c>
      <c r="B12" s="22">
        <v>1</v>
      </c>
      <c r="C12" s="22" t="s">
        <v>84</v>
      </c>
      <c r="D12" s="22" t="s">
        <v>142</v>
      </c>
      <c r="E12" s="25" t="s">
        <v>141</v>
      </c>
      <c r="F12" s="22" t="s">
        <v>142</v>
      </c>
    </row>
    <row r="13" spans="1:6" x14ac:dyDescent="0.2">
      <c r="A13" s="21" t="s">
        <v>7</v>
      </c>
      <c r="B13" s="22">
        <v>1</v>
      </c>
      <c r="C13" s="22" t="s">
        <v>83</v>
      </c>
      <c r="D13" s="22" t="s">
        <v>236</v>
      </c>
      <c r="E13" s="21" t="s">
        <v>107</v>
      </c>
      <c r="F13" s="22" t="s">
        <v>143</v>
      </c>
    </row>
    <row r="14" spans="1:6" x14ac:dyDescent="0.2">
      <c r="A14" s="21" t="s">
        <v>8</v>
      </c>
      <c r="B14" s="22">
        <v>1</v>
      </c>
      <c r="C14" s="22" t="s">
        <v>74</v>
      </c>
      <c r="D14" s="22" t="s">
        <v>144</v>
      </c>
      <c r="E14" s="21" t="s">
        <v>101</v>
      </c>
      <c r="F14" s="22" t="s">
        <v>144</v>
      </c>
    </row>
    <row r="15" spans="1:6" x14ac:dyDescent="0.2">
      <c r="A15" s="21" t="s">
        <v>9</v>
      </c>
      <c r="B15" s="22">
        <v>1</v>
      </c>
      <c r="C15" s="22" t="s">
        <v>79</v>
      </c>
      <c r="D15" s="22" t="s">
        <v>145</v>
      </c>
      <c r="E15" s="22" t="s">
        <v>100</v>
      </c>
      <c r="F15" s="22" t="s">
        <v>145</v>
      </c>
    </row>
    <row r="16" spans="1:6" x14ac:dyDescent="0.2">
      <c r="A16" s="21" t="s">
        <v>10</v>
      </c>
      <c r="B16" s="22">
        <v>1</v>
      </c>
      <c r="C16" s="22" t="s">
        <v>78</v>
      </c>
      <c r="D16" s="22" t="s">
        <v>146</v>
      </c>
      <c r="E16" s="22" t="s">
        <v>99</v>
      </c>
      <c r="F16" s="22" t="s">
        <v>146</v>
      </c>
    </row>
    <row r="17" spans="1:6" x14ac:dyDescent="0.2">
      <c r="A17" s="21" t="s">
        <v>11</v>
      </c>
      <c r="B17" s="22">
        <v>1</v>
      </c>
      <c r="C17" s="22" t="s">
        <v>82</v>
      </c>
      <c r="D17" s="22" t="s">
        <v>147</v>
      </c>
      <c r="E17" s="22" t="s">
        <v>98</v>
      </c>
      <c r="F17" s="22" t="s">
        <v>147</v>
      </c>
    </row>
    <row r="18" spans="1:6" x14ac:dyDescent="0.2">
      <c r="A18" s="21" t="s">
        <v>12</v>
      </c>
      <c r="B18" s="22">
        <v>1</v>
      </c>
      <c r="C18" s="24" t="s">
        <v>237</v>
      </c>
      <c r="D18" s="22" t="s">
        <v>148</v>
      </c>
      <c r="E18" s="22" t="s">
        <v>97</v>
      </c>
      <c r="F18" s="22" t="s">
        <v>148</v>
      </c>
    </row>
    <row r="19" spans="1:6" x14ac:dyDescent="0.2">
      <c r="A19" s="21" t="s">
        <v>13</v>
      </c>
      <c r="B19" s="22">
        <v>1</v>
      </c>
      <c r="C19" s="22" t="s">
        <v>72</v>
      </c>
      <c r="D19" s="22" t="s">
        <v>149</v>
      </c>
      <c r="E19" s="22" t="s">
        <v>96</v>
      </c>
      <c r="F19" s="22" t="s">
        <v>149</v>
      </c>
    </row>
    <row r="20" spans="1:6" x14ac:dyDescent="0.2">
      <c r="A20" s="21" t="s">
        <v>14</v>
      </c>
      <c r="B20" s="22">
        <v>1</v>
      </c>
      <c r="C20" s="24" t="s">
        <v>238</v>
      </c>
      <c r="D20" s="22" t="s">
        <v>150</v>
      </c>
      <c r="E20" s="22" t="s">
        <v>95</v>
      </c>
      <c r="F20" s="22" t="s">
        <v>150</v>
      </c>
    </row>
    <row r="21" spans="1:6" x14ac:dyDescent="0.2">
      <c r="A21" s="21" t="s">
        <v>15</v>
      </c>
      <c r="B21" s="22">
        <v>1</v>
      </c>
      <c r="C21" s="22" t="s">
        <v>80</v>
      </c>
      <c r="D21" s="22" t="s">
        <v>151</v>
      </c>
      <c r="E21" s="22" t="s">
        <v>90</v>
      </c>
      <c r="F21" s="22" t="s">
        <v>151</v>
      </c>
    </row>
    <row r="22" spans="1:6" x14ac:dyDescent="0.2">
      <c r="A22" s="21" t="s">
        <v>16</v>
      </c>
      <c r="B22" s="22">
        <v>1</v>
      </c>
      <c r="C22" s="22" t="s">
        <v>81</v>
      </c>
      <c r="D22" s="22" t="s">
        <v>152</v>
      </c>
      <c r="E22" s="21" t="s">
        <v>94</v>
      </c>
      <c r="F22" s="22" t="s">
        <v>152</v>
      </c>
    </row>
    <row r="23" spans="1:6" x14ac:dyDescent="0.2">
      <c r="A23" s="21" t="s">
        <v>17</v>
      </c>
      <c r="B23" s="22">
        <v>1</v>
      </c>
      <c r="C23" s="22" t="s">
        <v>77</v>
      </c>
      <c r="D23" s="22" t="s">
        <v>153</v>
      </c>
      <c r="E23" s="22" t="s">
        <v>93</v>
      </c>
      <c r="F23" s="22" t="s">
        <v>153</v>
      </c>
    </row>
    <row r="24" spans="1:6" x14ac:dyDescent="0.2">
      <c r="A24" s="21" t="s">
        <v>18</v>
      </c>
      <c r="B24" s="22">
        <v>1</v>
      </c>
      <c r="C24" s="22" t="s">
        <v>75</v>
      </c>
      <c r="D24" s="22" t="s">
        <v>239</v>
      </c>
      <c r="E24" s="22" t="s">
        <v>92</v>
      </c>
      <c r="F24" s="22" t="s">
        <v>154</v>
      </c>
    </row>
    <row r="25" spans="1:6" x14ac:dyDescent="0.2">
      <c r="A25" s="21" t="s">
        <v>19</v>
      </c>
      <c r="B25" s="22">
        <v>1</v>
      </c>
      <c r="C25" s="22" t="s">
        <v>76</v>
      </c>
      <c r="D25" s="22" t="s">
        <v>155</v>
      </c>
      <c r="E25" s="21" t="s">
        <v>91</v>
      </c>
      <c r="F25" s="22" t="s">
        <v>155</v>
      </c>
    </row>
    <row r="26" spans="1:6" x14ac:dyDescent="0.2">
      <c r="A26" s="21" t="s">
        <v>51</v>
      </c>
      <c r="B26" s="22" t="s">
        <v>50</v>
      </c>
      <c r="C26" s="22" t="s">
        <v>73</v>
      </c>
      <c r="D26" s="22" t="s">
        <v>156</v>
      </c>
      <c r="E26" s="21" t="s">
        <v>102</v>
      </c>
      <c r="F26" s="22" t="s">
        <v>156</v>
      </c>
    </row>
    <row r="27" spans="1:6" ht="15.75" x14ac:dyDescent="0.2">
      <c r="A27" s="21" t="s">
        <v>194</v>
      </c>
      <c r="B27" s="22">
        <v>297.60000000000002</v>
      </c>
      <c r="C27" s="22"/>
      <c r="D27" s="24" t="s">
        <v>240</v>
      </c>
      <c r="E27" s="24" t="s">
        <v>120</v>
      </c>
      <c r="F27" s="24" t="s">
        <v>158</v>
      </c>
    </row>
    <row r="28" spans="1:6" x14ac:dyDescent="0.2">
      <c r="A28" s="21" t="s">
        <v>21</v>
      </c>
      <c r="B28" s="22">
        <v>31.72</v>
      </c>
      <c r="C28" s="22"/>
      <c r="D28" s="22" t="s">
        <v>117</v>
      </c>
      <c r="E28" s="22" t="s">
        <v>117</v>
      </c>
      <c r="F28" s="22"/>
    </row>
    <row r="29" spans="1:6" x14ac:dyDescent="0.2">
      <c r="A29" s="21" t="s">
        <v>23</v>
      </c>
      <c r="B29" s="22">
        <v>200</v>
      </c>
      <c r="C29" s="22" t="s">
        <v>86</v>
      </c>
      <c r="D29" s="22" t="s">
        <v>159</v>
      </c>
      <c r="E29" s="22" t="s">
        <v>108</v>
      </c>
      <c r="F29" s="22" t="s">
        <v>159</v>
      </c>
    </row>
    <row r="30" spans="1:6" x14ac:dyDescent="0.2">
      <c r="A30" s="21" t="s">
        <v>26</v>
      </c>
      <c r="B30" s="22">
        <v>0.66966621324683484</v>
      </c>
      <c r="C30" s="22"/>
      <c r="D30" s="22" t="s">
        <v>117</v>
      </c>
      <c r="E30" s="22" t="s">
        <v>117</v>
      </c>
      <c r="F30" s="22"/>
    </row>
    <row r="31" spans="1:6" ht="15.75" x14ac:dyDescent="0.2">
      <c r="A31" s="21" t="s">
        <v>195</v>
      </c>
      <c r="B31" s="22">
        <v>3.5969929139239598E-3</v>
      </c>
      <c r="C31" s="22"/>
      <c r="D31" s="22" t="s">
        <v>213</v>
      </c>
      <c r="E31" s="25" t="s">
        <v>215</v>
      </c>
      <c r="F31" s="24" t="s">
        <v>214</v>
      </c>
    </row>
    <row r="32" spans="1:6" ht="15.75" x14ac:dyDescent="0.2">
      <c r="A32" s="21" t="s">
        <v>196</v>
      </c>
      <c r="B32" s="22">
        <v>5.0528017785862259E-3</v>
      </c>
      <c r="C32" s="22"/>
      <c r="D32" s="22" t="s">
        <v>160</v>
      </c>
      <c r="E32" s="24" t="s">
        <v>127</v>
      </c>
      <c r="F32" s="22" t="s">
        <v>160</v>
      </c>
    </row>
    <row r="33" spans="1:6" ht="15.75" x14ac:dyDescent="0.2">
      <c r="A33" s="21" t="s">
        <v>197</v>
      </c>
      <c r="B33" s="22">
        <v>1.0248990173027068E-2</v>
      </c>
      <c r="C33" s="22"/>
      <c r="D33" s="22" t="s">
        <v>217</v>
      </c>
      <c r="E33" s="24" t="s">
        <v>219</v>
      </c>
      <c r="F33" s="24" t="s">
        <v>218</v>
      </c>
    </row>
    <row r="34" spans="1:6" ht="15.75" x14ac:dyDescent="0.2">
      <c r="A34" s="21" t="s">
        <v>198</v>
      </c>
      <c r="B34" s="22">
        <v>6.8022583497721256E-3</v>
      </c>
      <c r="C34" s="22"/>
      <c r="D34" s="22" t="s">
        <v>161</v>
      </c>
      <c r="E34" s="26" t="s">
        <v>122</v>
      </c>
      <c r="F34" s="24" t="s">
        <v>162</v>
      </c>
    </row>
    <row r="35" spans="1:6" ht="15.75" x14ac:dyDescent="0.2">
      <c r="A35" s="21" t="s">
        <v>199</v>
      </c>
      <c r="B35" s="22">
        <v>7.3375108228284636E-3</v>
      </c>
      <c r="C35" s="22"/>
      <c r="D35" s="22" t="s">
        <v>163</v>
      </c>
      <c r="E35" s="24" t="s">
        <v>123</v>
      </c>
      <c r="F35" s="22" t="s">
        <v>163</v>
      </c>
    </row>
    <row r="36" spans="1:6" ht="15.75" x14ac:dyDescent="0.2">
      <c r="A36" s="21" t="s">
        <v>200</v>
      </c>
      <c r="B36" s="22">
        <v>7.437709185570845E-4</v>
      </c>
      <c r="C36" s="22"/>
      <c r="D36" s="22" t="s">
        <v>164</v>
      </c>
      <c r="E36" s="24" t="s">
        <v>124</v>
      </c>
      <c r="F36" s="22" t="s">
        <v>164</v>
      </c>
    </row>
    <row r="37" spans="1:6" ht="15.75" x14ac:dyDescent="0.2">
      <c r="A37" s="21" t="s">
        <v>201</v>
      </c>
      <c r="B37" s="22">
        <v>1.6173378618793467E-3</v>
      </c>
      <c r="C37" s="22"/>
      <c r="D37" s="22" t="s">
        <v>117</v>
      </c>
      <c r="E37" s="22" t="s">
        <v>117</v>
      </c>
      <c r="F37" s="22"/>
    </row>
    <row r="38" spans="1:6" ht="15.75" x14ac:dyDescent="0.2">
      <c r="A38" s="21" t="s">
        <v>202</v>
      </c>
      <c r="B38" s="22">
        <v>4.1330853482124408E-4</v>
      </c>
      <c r="C38" s="22"/>
      <c r="D38" s="22" t="s">
        <v>117</v>
      </c>
      <c r="E38" s="24" t="s">
        <v>125</v>
      </c>
      <c r="F38" s="22" t="s">
        <v>165</v>
      </c>
    </row>
    <row r="39" spans="1:6" x14ac:dyDescent="0.2">
      <c r="A39" s="21" t="s">
        <v>27</v>
      </c>
      <c r="B39" s="22">
        <v>0.17111567419575632</v>
      </c>
      <c r="C39" s="22"/>
      <c r="D39" s="24" t="s">
        <v>242</v>
      </c>
      <c r="E39" s="24" t="s">
        <v>129</v>
      </c>
      <c r="F39" s="22" t="s">
        <v>166</v>
      </c>
    </row>
    <row r="40" spans="1:6" ht="15.75" x14ac:dyDescent="0.2">
      <c r="A40" s="21" t="s">
        <v>203</v>
      </c>
      <c r="B40" s="22">
        <v>2.0236408870689345E-3</v>
      </c>
      <c r="C40" s="22"/>
      <c r="D40" s="24" t="s">
        <v>244</v>
      </c>
      <c r="E40" s="24" t="s">
        <v>126</v>
      </c>
      <c r="F40" s="24" t="s">
        <v>167</v>
      </c>
    </row>
    <row r="41" spans="1:6" ht="15.75" x14ac:dyDescent="0.2">
      <c r="A41" s="21" t="s">
        <v>204</v>
      </c>
      <c r="B41" s="22">
        <v>2.0061821273863918E-3</v>
      </c>
      <c r="C41" s="22"/>
      <c r="D41" s="22" t="s">
        <v>117</v>
      </c>
      <c r="E41" s="24" t="s">
        <v>128</v>
      </c>
      <c r="F41" s="22" t="s">
        <v>166</v>
      </c>
    </row>
    <row r="42" spans="1:6" ht="15.75" x14ac:dyDescent="0.2">
      <c r="A42" s="21" t="s">
        <v>205</v>
      </c>
      <c r="B42" s="22">
        <v>3.2588363347215974E-3</v>
      </c>
      <c r="C42" s="22"/>
      <c r="D42" s="22" t="s">
        <v>117</v>
      </c>
      <c r="E42" s="22" t="s">
        <v>117</v>
      </c>
      <c r="F42" s="22"/>
    </row>
    <row r="43" spans="1:6" x14ac:dyDescent="0.2">
      <c r="A43" s="21" t="s">
        <v>28</v>
      </c>
      <c r="B43" s="22">
        <v>8.1863206581801814E-8</v>
      </c>
      <c r="C43" s="23" t="s">
        <v>87</v>
      </c>
      <c r="D43" s="23" t="s">
        <v>168</v>
      </c>
      <c r="E43" s="22" t="s">
        <v>109</v>
      </c>
      <c r="F43" s="23" t="s">
        <v>168</v>
      </c>
    </row>
    <row r="44" spans="1:6" x14ac:dyDescent="0.2">
      <c r="A44" s="21" t="s">
        <v>29</v>
      </c>
      <c r="B44" s="22">
        <v>4.5310376076121436E-8</v>
      </c>
      <c r="C44" s="23"/>
      <c r="D44" s="23" t="s">
        <v>169</v>
      </c>
      <c r="E44" s="22" t="s">
        <v>110</v>
      </c>
      <c r="F44" s="23" t="s">
        <v>169</v>
      </c>
    </row>
    <row r="45" spans="1:6" x14ac:dyDescent="0.2">
      <c r="A45" s="21" t="s">
        <v>30</v>
      </c>
      <c r="B45" s="22">
        <v>4.8628671464695592E-7</v>
      </c>
      <c r="C45" s="23"/>
      <c r="D45" s="23" t="s">
        <v>245</v>
      </c>
      <c r="E45" s="22" t="s">
        <v>111</v>
      </c>
      <c r="F45" s="23" t="s">
        <v>170</v>
      </c>
    </row>
    <row r="46" spans="1:6" x14ac:dyDescent="0.2">
      <c r="A46" s="21" t="s">
        <v>31</v>
      </c>
      <c r="B46" s="22">
        <v>1.4824478178368122E-7</v>
      </c>
      <c r="C46" s="23"/>
      <c r="D46" s="35" t="s">
        <v>246</v>
      </c>
      <c r="E46" s="22" t="s">
        <v>112</v>
      </c>
      <c r="F46" s="23" t="s">
        <v>171</v>
      </c>
    </row>
    <row r="47" spans="1:6" x14ac:dyDescent="0.2">
      <c r="A47" s="21" t="s">
        <v>32</v>
      </c>
      <c r="B47" s="22">
        <v>1.2112403100775194E-7</v>
      </c>
      <c r="C47" s="23"/>
      <c r="D47" s="23" t="s">
        <v>173</v>
      </c>
      <c r="E47" s="24" t="s">
        <v>172</v>
      </c>
      <c r="F47" s="23" t="s">
        <v>173</v>
      </c>
    </row>
    <row r="48" spans="1:6" x14ac:dyDescent="0.2">
      <c r="A48" s="21" t="s">
        <v>33</v>
      </c>
      <c r="B48" s="22">
        <v>4.0614084964665748E-7</v>
      </c>
      <c r="C48" s="23" t="s">
        <v>88</v>
      </c>
      <c r="D48" s="23" t="s">
        <v>174</v>
      </c>
      <c r="E48" s="22" t="s">
        <v>113</v>
      </c>
      <c r="F48" s="23" t="s">
        <v>174</v>
      </c>
    </row>
    <row r="49" spans="1:9" x14ac:dyDescent="0.2">
      <c r="A49" s="21" t="s">
        <v>34</v>
      </c>
      <c r="B49" s="22">
        <v>2.2807097568763402E-7</v>
      </c>
      <c r="C49" s="23" t="s">
        <v>89</v>
      </c>
      <c r="D49" s="23" t="s">
        <v>175</v>
      </c>
      <c r="E49" s="22" t="s">
        <v>114</v>
      </c>
      <c r="F49" s="23" t="s">
        <v>175</v>
      </c>
    </row>
    <row r="50" spans="1:9" x14ac:dyDescent="0.2">
      <c r="A50" s="21" t="s">
        <v>35</v>
      </c>
      <c r="B50" s="22">
        <v>7.3780046924109841E-9</v>
      </c>
      <c r="C50" s="23"/>
      <c r="D50" s="23" t="s">
        <v>247</v>
      </c>
      <c r="E50" s="27" t="s">
        <v>117</v>
      </c>
      <c r="F50" s="23"/>
    </row>
    <row r="51" spans="1:9" x14ac:dyDescent="0.2">
      <c r="A51" s="21" t="s">
        <v>36</v>
      </c>
      <c r="B51" s="22">
        <v>3.6459092897768708E-7</v>
      </c>
      <c r="C51" s="23"/>
      <c r="D51" s="23" t="s">
        <v>176</v>
      </c>
      <c r="E51" s="22" t="s">
        <v>115</v>
      </c>
      <c r="F51" s="23" t="s">
        <v>176</v>
      </c>
    </row>
    <row r="52" spans="1:9" x14ac:dyDescent="0.2">
      <c r="A52" s="21" t="s">
        <v>37</v>
      </c>
      <c r="B52" s="22">
        <v>2.4233024766151311E-7</v>
      </c>
      <c r="C52" s="23"/>
      <c r="D52" s="23" t="s">
        <v>117</v>
      </c>
      <c r="E52" s="22" t="s">
        <v>116</v>
      </c>
      <c r="F52" s="23" t="s">
        <v>177</v>
      </c>
      <c r="I52" s="7"/>
    </row>
    <row r="53" spans="1:9" x14ac:dyDescent="0.2">
      <c r="A53" s="6" t="s">
        <v>130</v>
      </c>
      <c r="B53" s="28">
        <v>0.85</v>
      </c>
      <c r="D53" s="4" t="s">
        <v>178</v>
      </c>
      <c r="E53" s="8" t="s">
        <v>131</v>
      </c>
      <c r="F53" s="4" t="s">
        <v>178</v>
      </c>
    </row>
    <row r="54" spans="1:9" x14ac:dyDescent="0.2">
      <c r="A54" s="6" t="s">
        <v>132</v>
      </c>
      <c r="B54" s="28">
        <v>0.05</v>
      </c>
      <c r="D54" s="4" t="s">
        <v>180</v>
      </c>
      <c r="E54" s="18" t="s">
        <v>179</v>
      </c>
      <c r="F54" s="4" t="s">
        <v>180</v>
      </c>
    </row>
    <row r="55" spans="1:9" x14ac:dyDescent="0.2">
      <c r="A55" s="6" t="s">
        <v>133</v>
      </c>
      <c r="B55" s="28">
        <v>0.1</v>
      </c>
      <c r="D55" s="4" t="s">
        <v>181</v>
      </c>
      <c r="E55" s="8" t="s">
        <v>182</v>
      </c>
      <c r="F55" s="4" t="s">
        <v>181</v>
      </c>
    </row>
    <row r="56" spans="1:9" x14ac:dyDescent="0.2">
      <c r="A56" s="6" t="s">
        <v>134</v>
      </c>
      <c r="B56" s="17">
        <v>0</v>
      </c>
      <c r="D56" s="4" t="s">
        <v>184</v>
      </c>
      <c r="E56" s="8" t="s">
        <v>183</v>
      </c>
      <c r="F56" s="4" t="s">
        <v>184</v>
      </c>
    </row>
    <row r="57" spans="1:9" x14ac:dyDescent="0.2">
      <c r="A57" s="16"/>
    </row>
    <row r="62" spans="1:9" x14ac:dyDescent="0.2">
      <c r="A62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D5" sqref="D5"/>
    </sheetView>
  </sheetViews>
  <sheetFormatPr defaultColWidth="10.875" defaultRowHeight="14.25" x14ac:dyDescent="0.2"/>
  <cols>
    <col min="1" max="6" width="10.875" style="4"/>
    <col min="7" max="7" width="24.75" style="4" customWidth="1"/>
    <col min="8" max="8" width="10.875" style="8"/>
    <col min="9" max="9" width="22.75" style="4" customWidth="1"/>
    <col min="10" max="16384" width="10.875" style="4"/>
  </cols>
  <sheetData>
    <row r="1" spans="1:9" ht="15" x14ac:dyDescent="0.25">
      <c r="A1" s="2" t="s">
        <v>38</v>
      </c>
      <c r="B1" s="2"/>
      <c r="C1" s="3"/>
      <c r="D1" s="3" t="s">
        <v>39</v>
      </c>
      <c r="G1" s="3" t="s">
        <v>47</v>
      </c>
      <c r="H1" s="5" t="s">
        <v>48</v>
      </c>
      <c r="I1" s="3" t="s">
        <v>46</v>
      </c>
    </row>
    <row r="2" spans="1:9" x14ac:dyDescent="0.2">
      <c r="A2" s="6" t="s">
        <v>0</v>
      </c>
      <c r="D2" s="6" t="s">
        <v>1</v>
      </c>
      <c r="G2" s="7">
        <v>1E-4</v>
      </c>
      <c r="H2" s="8">
        <v>251.17</v>
      </c>
      <c r="I2" s="4">
        <v>3.9810000000000002E-3</v>
      </c>
    </row>
    <row r="3" spans="1:9" ht="18.75" x14ac:dyDescent="0.2">
      <c r="A3" s="6" t="s">
        <v>54</v>
      </c>
      <c r="D3" s="9">
        <v>2000</v>
      </c>
      <c r="H3" s="10">
        <v>136.08600000000001</v>
      </c>
      <c r="I3" s="4">
        <f>(D3/H3)</f>
        <v>14.696588921711269</v>
      </c>
    </row>
    <row r="4" spans="1:9" ht="18.75" x14ac:dyDescent="0.2">
      <c r="A4" s="6" t="s">
        <v>55</v>
      </c>
      <c r="D4" s="9">
        <v>2000</v>
      </c>
      <c r="H4" s="10">
        <v>174.2</v>
      </c>
      <c r="I4" s="4">
        <f t="shared" ref="I4:I25" si="0">(D4/H4)</f>
        <v>11.481056257175661</v>
      </c>
    </row>
    <row r="5" spans="1:9" ht="18.75" x14ac:dyDescent="0.2">
      <c r="A5" s="6" t="s">
        <v>56</v>
      </c>
      <c r="D5" s="9">
        <v>200</v>
      </c>
      <c r="H5" s="10">
        <v>203.3</v>
      </c>
      <c r="I5" s="4">
        <f t="shared" si="0"/>
        <v>0.98376783079193308</v>
      </c>
    </row>
    <row r="6" spans="1:9" ht="18.75" x14ac:dyDescent="0.2">
      <c r="A6" s="6" t="s">
        <v>57</v>
      </c>
      <c r="D6" s="9">
        <v>5000</v>
      </c>
      <c r="H6" s="10">
        <v>132.13999999999999</v>
      </c>
      <c r="I6" s="4">
        <f t="shared" si="0"/>
        <v>37.838655970939918</v>
      </c>
    </row>
    <row r="7" spans="1:9" x14ac:dyDescent="0.2">
      <c r="A7" s="6" t="s">
        <v>2</v>
      </c>
      <c r="D7" s="9">
        <v>89.09</v>
      </c>
      <c r="H7" s="10">
        <v>89.09</v>
      </c>
      <c r="I7" s="4">
        <f t="shared" si="0"/>
        <v>1</v>
      </c>
    </row>
    <row r="8" spans="1:9" x14ac:dyDescent="0.2">
      <c r="A8" s="6" t="s">
        <v>3</v>
      </c>
      <c r="D8" s="9">
        <v>174.2</v>
      </c>
      <c r="H8" s="10">
        <v>174.2</v>
      </c>
      <c r="I8" s="4">
        <f t="shared" si="0"/>
        <v>1</v>
      </c>
    </row>
    <row r="9" spans="1:9" x14ac:dyDescent="0.2">
      <c r="A9" s="6" t="s">
        <v>4</v>
      </c>
      <c r="D9" s="9">
        <v>132.12</v>
      </c>
      <c r="H9" s="10">
        <v>132.12</v>
      </c>
      <c r="I9" s="4">
        <f t="shared" si="0"/>
        <v>1</v>
      </c>
    </row>
    <row r="10" spans="1:9" x14ac:dyDescent="0.2">
      <c r="A10" s="6" t="s">
        <v>49</v>
      </c>
      <c r="D10" s="9">
        <v>133.1</v>
      </c>
      <c r="H10" s="10">
        <v>133.1</v>
      </c>
      <c r="I10" s="4">
        <f t="shared" si="0"/>
        <v>1</v>
      </c>
    </row>
    <row r="11" spans="1:9" x14ac:dyDescent="0.2">
      <c r="A11" s="6" t="s">
        <v>5</v>
      </c>
      <c r="D11" s="9">
        <v>147.13</v>
      </c>
      <c r="H11" s="8">
        <v>147.13</v>
      </c>
      <c r="I11" s="4">
        <f t="shared" si="0"/>
        <v>1</v>
      </c>
    </row>
    <row r="12" spans="1:9" x14ac:dyDescent="0.2">
      <c r="A12" s="6" t="s">
        <v>6</v>
      </c>
      <c r="D12" s="9">
        <v>146.15</v>
      </c>
      <c r="H12" s="11">
        <v>146.15</v>
      </c>
      <c r="I12" s="4">
        <f t="shared" si="0"/>
        <v>1</v>
      </c>
    </row>
    <row r="13" spans="1:9" x14ac:dyDescent="0.2">
      <c r="A13" s="6" t="s">
        <v>7</v>
      </c>
      <c r="D13" s="9">
        <v>75.069999999999993</v>
      </c>
      <c r="H13" s="11">
        <v>75.069999999999993</v>
      </c>
      <c r="I13" s="4">
        <f t="shared" si="0"/>
        <v>1</v>
      </c>
    </row>
    <row r="14" spans="1:9" x14ac:dyDescent="0.2">
      <c r="A14" s="6" t="s">
        <v>8</v>
      </c>
      <c r="D14" s="9">
        <v>155.16</v>
      </c>
      <c r="H14" s="11">
        <v>155.16</v>
      </c>
      <c r="I14" s="4">
        <f t="shared" si="0"/>
        <v>1</v>
      </c>
    </row>
    <row r="15" spans="1:9" x14ac:dyDescent="0.2">
      <c r="A15" s="6" t="s">
        <v>9</v>
      </c>
      <c r="D15" s="9">
        <v>131.16999999999999</v>
      </c>
      <c r="H15" s="8">
        <v>131.16999999999999</v>
      </c>
      <c r="I15" s="4">
        <f t="shared" si="0"/>
        <v>1</v>
      </c>
    </row>
    <row r="16" spans="1:9" x14ac:dyDescent="0.2">
      <c r="A16" s="6" t="s">
        <v>10</v>
      </c>
      <c r="D16" s="9">
        <v>131.16999999999999</v>
      </c>
      <c r="H16" s="8">
        <v>131.16999999999999</v>
      </c>
      <c r="I16" s="4">
        <f t="shared" si="0"/>
        <v>1</v>
      </c>
    </row>
    <row r="17" spans="1:9" x14ac:dyDescent="0.2">
      <c r="A17" s="6" t="s">
        <v>11</v>
      </c>
      <c r="D17" s="9">
        <v>146.19</v>
      </c>
      <c r="H17" s="8">
        <v>146.19</v>
      </c>
      <c r="I17" s="4">
        <f t="shared" si="0"/>
        <v>1</v>
      </c>
    </row>
    <row r="18" spans="1:9" x14ac:dyDescent="0.2">
      <c r="A18" s="6" t="s">
        <v>12</v>
      </c>
      <c r="D18" s="9">
        <v>149.21</v>
      </c>
      <c r="H18" s="8">
        <v>149.21</v>
      </c>
      <c r="I18" s="4">
        <f t="shared" si="0"/>
        <v>1</v>
      </c>
    </row>
    <row r="19" spans="1:9" x14ac:dyDescent="0.2">
      <c r="A19" s="6" t="s">
        <v>13</v>
      </c>
      <c r="D19" s="9">
        <v>165.19</v>
      </c>
      <c r="H19" s="8">
        <v>165.19</v>
      </c>
      <c r="I19" s="4">
        <f t="shared" si="0"/>
        <v>1</v>
      </c>
    </row>
    <row r="20" spans="1:9" x14ac:dyDescent="0.2">
      <c r="A20" s="6" t="s">
        <v>14</v>
      </c>
      <c r="D20" s="9">
        <v>115.13</v>
      </c>
      <c r="H20" s="8">
        <v>115.13</v>
      </c>
      <c r="I20" s="4">
        <f t="shared" si="0"/>
        <v>1</v>
      </c>
    </row>
    <row r="21" spans="1:9" x14ac:dyDescent="0.2">
      <c r="A21" s="6" t="s">
        <v>15</v>
      </c>
      <c r="D21" s="9">
        <v>105.09</v>
      </c>
      <c r="H21" s="8">
        <v>105.09</v>
      </c>
      <c r="I21" s="4">
        <f t="shared" si="0"/>
        <v>1</v>
      </c>
    </row>
    <row r="22" spans="1:9" x14ac:dyDescent="0.2">
      <c r="A22" s="6" t="s">
        <v>16</v>
      </c>
      <c r="D22" s="9">
        <v>119.12</v>
      </c>
      <c r="H22" s="11">
        <v>119.12</v>
      </c>
      <c r="I22" s="4">
        <f t="shared" si="0"/>
        <v>1</v>
      </c>
    </row>
    <row r="23" spans="1:9" x14ac:dyDescent="0.2">
      <c r="A23" s="6" t="s">
        <v>17</v>
      </c>
      <c r="D23" s="9">
        <v>204.23</v>
      </c>
      <c r="H23" s="8">
        <v>204.23</v>
      </c>
      <c r="I23" s="4">
        <f t="shared" si="0"/>
        <v>1</v>
      </c>
    </row>
    <row r="24" spans="1:9" x14ac:dyDescent="0.2">
      <c r="A24" s="6" t="s">
        <v>18</v>
      </c>
      <c r="D24" s="9">
        <v>181.19</v>
      </c>
      <c r="H24" s="8">
        <v>181.19</v>
      </c>
      <c r="I24" s="4">
        <f t="shared" si="0"/>
        <v>1</v>
      </c>
    </row>
    <row r="25" spans="1:9" x14ac:dyDescent="0.2">
      <c r="A25" s="6" t="s">
        <v>19</v>
      </c>
      <c r="D25" s="9">
        <v>117.15</v>
      </c>
      <c r="H25" s="11">
        <v>117.15</v>
      </c>
      <c r="I25" s="4">
        <f t="shared" si="0"/>
        <v>1</v>
      </c>
    </row>
    <row r="26" spans="1:9" ht="15" x14ac:dyDescent="0.2">
      <c r="A26" s="6" t="s">
        <v>51</v>
      </c>
      <c r="D26" s="9"/>
      <c r="H26" s="11"/>
      <c r="I26" s="12" t="s">
        <v>50</v>
      </c>
    </row>
    <row r="27" spans="1:9" ht="18.75" x14ac:dyDescent="0.2">
      <c r="A27" s="6" t="s">
        <v>58</v>
      </c>
      <c r="D27" s="6" t="s">
        <v>20</v>
      </c>
      <c r="G27" s="4">
        <v>2.5</v>
      </c>
      <c r="I27" s="4">
        <v>297.60000000000002</v>
      </c>
    </row>
    <row r="28" spans="1:9" x14ac:dyDescent="0.2">
      <c r="A28" s="6" t="s">
        <v>21</v>
      </c>
      <c r="D28" s="6" t="s">
        <v>22</v>
      </c>
      <c r="G28" s="4">
        <v>0.5</v>
      </c>
      <c r="I28" s="4">
        <v>31.72</v>
      </c>
    </row>
    <row r="29" spans="1:9" x14ac:dyDescent="0.2">
      <c r="A29" s="6" t="s">
        <v>23</v>
      </c>
      <c r="D29" s="6" t="s">
        <v>24</v>
      </c>
      <c r="G29" s="4">
        <v>3.60312E-3</v>
      </c>
      <c r="I29" s="4">
        <v>200</v>
      </c>
    </row>
    <row r="30" spans="1:9" x14ac:dyDescent="0.2">
      <c r="A30" s="6" t="s">
        <v>42</v>
      </c>
      <c r="D30" s="6" t="s">
        <v>25</v>
      </c>
    </row>
    <row r="31" spans="1:9" x14ac:dyDescent="0.2">
      <c r="A31" s="6" t="s">
        <v>43</v>
      </c>
      <c r="D31" s="6" t="s">
        <v>25</v>
      </c>
    </row>
    <row r="32" spans="1:9" x14ac:dyDescent="0.2">
      <c r="A32" s="6"/>
    </row>
    <row r="33" spans="1:9" x14ac:dyDescent="0.2">
      <c r="A33" s="6" t="s">
        <v>40</v>
      </c>
      <c r="D33" s="6" t="s">
        <v>44</v>
      </c>
    </row>
    <row r="34" spans="1:9" x14ac:dyDescent="0.2">
      <c r="A34" s="6" t="s">
        <v>26</v>
      </c>
      <c r="D34" s="9">
        <v>12.8</v>
      </c>
      <c r="G34" s="4">
        <v>0.128</v>
      </c>
      <c r="H34" s="8">
        <v>191.14</v>
      </c>
      <c r="I34" s="4">
        <f>(G34/H34)*1000</f>
        <v>0.66966621324683484</v>
      </c>
    </row>
    <row r="35" spans="1:9" ht="18.75" x14ac:dyDescent="0.2">
      <c r="A35" s="6" t="s">
        <v>59</v>
      </c>
      <c r="D35" s="9">
        <v>0.1</v>
      </c>
      <c r="G35" s="4">
        <v>1E-3</v>
      </c>
      <c r="H35" s="13">
        <v>278.01</v>
      </c>
      <c r="I35" s="4">
        <f t="shared" ref="I35:I46" si="1">(G35/H35)*1000</f>
        <v>3.5969929139239598E-3</v>
      </c>
    </row>
    <row r="36" spans="1:9" ht="18.75" x14ac:dyDescent="0.2">
      <c r="A36" s="6" t="s">
        <v>60</v>
      </c>
      <c r="D36" s="9">
        <v>0.1</v>
      </c>
      <c r="G36" s="4">
        <v>1E-3</v>
      </c>
      <c r="H36" s="8" t="s">
        <v>52</v>
      </c>
      <c r="I36" s="4">
        <f>(0.001/197.91)*1000</f>
        <v>5.0528017785862259E-3</v>
      </c>
    </row>
    <row r="37" spans="1:9" ht="18.75" x14ac:dyDescent="0.2">
      <c r="A37" s="6" t="s">
        <v>61</v>
      </c>
      <c r="D37" s="9">
        <v>0.17</v>
      </c>
      <c r="G37" s="4">
        <v>1.6999999999999999E-3</v>
      </c>
      <c r="H37" s="8">
        <v>165.87</v>
      </c>
      <c r="I37" s="4">
        <f>(G37/H37)*1000</f>
        <v>1.0248990173027068E-2</v>
      </c>
    </row>
    <row r="38" spans="1:9" ht="18.75" x14ac:dyDescent="0.2">
      <c r="A38" s="6" t="s">
        <v>62</v>
      </c>
      <c r="D38" s="9">
        <v>0.1</v>
      </c>
      <c r="G38" s="4">
        <v>1E-3</v>
      </c>
      <c r="H38" s="14">
        <v>147.01</v>
      </c>
      <c r="I38" s="4">
        <f t="shared" si="1"/>
        <v>6.8022583497721256E-3</v>
      </c>
    </row>
    <row r="39" spans="1:9" ht="18.75" x14ac:dyDescent="0.2">
      <c r="A39" s="6" t="s">
        <v>63</v>
      </c>
      <c r="D39" s="9">
        <v>0.1</v>
      </c>
      <c r="G39" s="4">
        <v>1E-3</v>
      </c>
      <c r="H39" s="8">
        <v>136.286</v>
      </c>
      <c r="I39" s="4">
        <f t="shared" si="1"/>
        <v>7.3375108228284636E-3</v>
      </c>
    </row>
    <row r="40" spans="1:9" ht="18.75" x14ac:dyDescent="0.2">
      <c r="A40" s="6" t="s">
        <v>64</v>
      </c>
      <c r="D40" s="9">
        <v>0.01</v>
      </c>
      <c r="G40" s="4">
        <v>1E-4</v>
      </c>
      <c r="H40" s="8">
        <v>134.44999999999999</v>
      </c>
      <c r="I40" s="4">
        <f t="shared" si="1"/>
        <v>7.437709185570845E-4</v>
      </c>
    </row>
    <row r="41" spans="1:9" ht="18.75" x14ac:dyDescent="0.2">
      <c r="A41" s="6" t="s">
        <v>65</v>
      </c>
      <c r="D41" s="9">
        <v>0.01</v>
      </c>
      <c r="G41" s="4">
        <v>1E-4</v>
      </c>
      <c r="H41" s="8">
        <v>61.83</v>
      </c>
      <c r="I41" s="4">
        <f t="shared" si="1"/>
        <v>1.6173378618793467E-3</v>
      </c>
    </row>
    <row r="42" spans="1:9" ht="18.75" x14ac:dyDescent="0.2">
      <c r="A42" s="6" t="s">
        <v>66</v>
      </c>
      <c r="D42" s="9">
        <v>0.01</v>
      </c>
      <c r="G42" s="4">
        <v>1E-4</v>
      </c>
      <c r="H42" s="8">
        <v>241.95</v>
      </c>
      <c r="I42" s="4">
        <f t="shared" si="1"/>
        <v>4.1330853482124408E-4</v>
      </c>
    </row>
    <row r="43" spans="1:9" x14ac:dyDescent="0.2">
      <c r="A43" s="6" t="s">
        <v>27</v>
      </c>
      <c r="D43" s="9">
        <v>1</v>
      </c>
      <c r="G43" s="4">
        <v>0.01</v>
      </c>
      <c r="H43" s="8">
        <v>58.44</v>
      </c>
      <c r="I43" s="4">
        <f t="shared" si="1"/>
        <v>0.17111567419575632</v>
      </c>
    </row>
    <row r="44" spans="1:9" ht="18.75" x14ac:dyDescent="0.2">
      <c r="A44" s="6" t="s">
        <v>67</v>
      </c>
      <c r="D44" s="9">
        <v>1.7000000000000001E-2</v>
      </c>
      <c r="G44" s="4">
        <v>1.7000000000000001E-4</v>
      </c>
      <c r="H44" s="8">
        <v>84.007000000000005</v>
      </c>
      <c r="I44" s="4">
        <f t="shared" si="1"/>
        <v>2.0236408870689345E-3</v>
      </c>
    </row>
    <row r="45" spans="1:9" ht="18.75" x14ac:dyDescent="0.2">
      <c r="A45" s="6" t="s">
        <v>68</v>
      </c>
      <c r="D45" s="9">
        <v>2.5999999999999999E-2</v>
      </c>
      <c r="G45" s="4">
        <v>2.5999999999999998E-4</v>
      </c>
      <c r="H45" s="8">
        <v>129.5994</v>
      </c>
      <c r="I45" s="4">
        <f t="shared" si="1"/>
        <v>2.0061821273863918E-3</v>
      </c>
    </row>
    <row r="46" spans="1:9" ht="18.75" x14ac:dyDescent="0.2">
      <c r="A46" s="6" t="s">
        <v>69</v>
      </c>
      <c r="D46" s="9">
        <v>0.1</v>
      </c>
      <c r="G46" s="4">
        <v>1E-3</v>
      </c>
      <c r="H46" s="8">
        <v>306.858</v>
      </c>
      <c r="I46" s="4">
        <f t="shared" si="1"/>
        <v>3.2588363347215974E-3</v>
      </c>
    </row>
    <row r="47" spans="1:9" x14ac:dyDescent="0.2">
      <c r="A47" s="6"/>
    </row>
    <row r="48" spans="1:9" x14ac:dyDescent="0.2">
      <c r="A48" s="6" t="s">
        <v>41</v>
      </c>
      <c r="D48" s="6" t="s">
        <v>45</v>
      </c>
    </row>
    <row r="49" spans="1:9" x14ac:dyDescent="0.2">
      <c r="A49" s="6" t="s">
        <v>28</v>
      </c>
      <c r="D49" s="6">
        <v>2</v>
      </c>
      <c r="G49" s="7">
        <v>2.0000000000000002E-5</v>
      </c>
      <c r="H49" s="8">
        <v>244.31</v>
      </c>
      <c r="I49" s="7">
        <f>G49/H49</f>
        <v>8.1863206581801814E-8</v>
      </c>
    </row>
    <row r="50" spans="1:9" x14ac:dyDescent="0.2">
      <c r="A50" s="6" t="s">
        <v>29</v>
      </c>
      <c r="D50" s="6">
        <v>2</v>
      </c>
      <c r="G50" s="7">
        <v>2.0000000000000002E-5</v>
      </c>
      <c r="H50" s="8">
        <v>441.4</v>
      </c>
      <c r="I50" s="7">
        <f t="shared" ref="I50:I58" si="2">G50/H50</f>
        <v>4.5310376076121436E-8</v>
      </c>
    </row>
    <row r="51" spans="1:9" x14ac:dyDescent="0.2">
      <c r="A51" s="6" t="s">
        <v>30</v>
      </c>
      <c r="D51" s="6">
        <v>10</v>
      </c>
      <c r="G51" s="7">
        <v>1E-4</v>
      </c>
      <c r="H51" s="8" t="s">
        <v>53</v>
      </c>
      <c r="I51" s="7">
        <f>0.0001/205.64</f>
        <v>4.8628671464695592E-7</v>
      </c>
    </row>
    <row r="52" spans="1:9" x14ac:dyDescent="0.2">
      <c r="A52" s="6" t="s">
        <v>31</v>
      </c>
      <c r="D52" s="6">
        <v>5</v>
      </c>
      <c r="G52" s="7">
        <v>5.0000000000000002E-5</v>
      </c>
      <c r="H52" s="8">
        <v>337.28</v>
      </c>
      <c r="I52" s="7">
        <f t="shared" si="2"/>
        <v>1.4824478178368122E-7</v>
      </c>
    </row>
    <row r="53" spans="1:9" x14ac:dyDescent="0.2">
      <c r="A53" s="6" t="s">
        <v>32</v>
      </c>
      <c r="D53" s="6">
        <v>5</v>
      </c>
      <c r="G53" s="7">
        <v>5.0000000000000002E-5</v>
      </c>
      <c r="H53" s="8">
        <v>412.8</v>
      </c>
      <c r="I53" s="7">
        <f t="shared" si="2"/>
        <v>1.2112403100775194E-7</v>
      </c>
    </row>
    <row r="54" spans="1:9" x14ac:dyDescent="0.2">
      <c r="A54" s="6" t="s">
        <v>33</v>
      </c>
      <c r="D54" s="6">
        <v>5</v>
      </c>
      <c r="G54" s="7">
        <v>5.0000000000000002E-5</v>
      </c>
      <c r="H54" s="8">
        <v>123.11</v>
      </c>
      <c r="I54" s="7">
        <f t="shared" si="2"/>
        <v>4.0614084964665748E-7</v>
      </c>
    </row>
    <row r="55" spans="1:9" x14ac:dyDescent="0.2">
      <c r="A55" s="6" t="s">
        <v>34</v>
      </c>
      <c r="D55" s="6">
        <v>5</v>
      </c>
      <c r="G55" s="7">
        <v>5.0000000000000002E-5</v>
      </c>
      <c r="H55" s="8">
        <v>219.23</v>
      </c>
      <c r="I55" s="7">
        <f t="shared" si="2"/>
        <v>2.2807097568763402E-7</v>
      </c>
    </row>
    <row r="56" spans="1:9" x14ac:dyDescent="0.2">
      <c r="A56" s="6" t="s">
        <v>35</v>
      </c>
      <c r="D56" s="6">
        <v>1</v>
      </c>
      <c r="G56" s="7">
        <v>1.0000000000000001E-5</v>
      </c>
      <c r="H56" s="15">
        <v>1355.38</v>
      </c>
      <c r="I56" s="7">
        <f t="shared" si="2"/>
        <v>7.3780046924109841E-9</v>
      </c>
    </row>
    <row r="57" spans="1:9" x14ac:dyDescent="0.2">
      <c r="A57" s="6" t="s">
        <v>36</v>
      </c>
      <c r="D57" s="6">
        <v>5</v>
      </c>
      <c r="G57" s="7">
        <v>5.0000000000000002E-5</v>
      </c>
      <c r="H57" s="8">
        <v>137.13999999999999</v>
      </c>
      <c r="I57" s="7">
        <f t="shared" si="2"/>
        <v>3.6459092897768708E-7</v>
      </c>
    </row>
    <row r="58" spans="1:9" x14ac:dyDescent="0.2">
      <c r="A58" s="6" t="s">
        <v>37</v>
      </c>
      <c r="D58" s="6">
        <v>5</v>
      </c>
      <c r="G58" s="7">
        <v>5.0000000000000002E-5</v>
      </c>
      <c r="H58" s="8">
        <v>206.33</v>
      </c>
      <c r="I58" s="7">
        <f t="shared" si="2"/>
        <v>2.4233024766151311E-7</v>
      </c>
    </row>
    <row r="59" spans="1:9" x14ac:dyDescent="0.2">
      <c r="A59" s="6"/>
    </row>
    <row r="60" spans="1:9" x14ac:dyDescent="0.2">
      <c r="A60" s="6"/>
    </row>
    <row r="61" spans="1:9" x14ac:dyDescent="0.2">
      <c r="A61" s="16"/>
    </row>
    <row r="62" spans="1:9" x14ac:dyDescent="0.2">
      <c r="A62" s="16"/>
    </row>
    <row r="63" spans="1:9" x14ac:dyDescent="0.2">
      <c r="A63" s="16"/>
    </row>
    <row r="64" spans="1:9" x14ac:dyDescent="0.2">
      <c r="A64" s="16"/>
    </row>
    <row r="65" spans="1:1" x14ac:dyDescent="0.2">
      <c r="A65" s="16"/>
    </row>
    <row r="66" spans="1:1" x14ac:dyDescent="0.2">
      <c r="A66" s="16"/>
    </row>
    <row r="67" spans="1:1" x14ac:dyDescent="0.2">
      <c r="A67" s="16"/>
    </row>
    <row r="68" spans="1:1" x14ac:dyDescent="0.2">
      <c r="A6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AGORA_bounds</vt:lpstr>
      <vt:lpstr>carveme_bounds</vt:lpstr>
      <vt:lpstr>media_exc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Cheng</dc:creator>
  <cp:lastModifiedBy>Admin</cp:lastModifiedBy>
  <dcterms:created xsi:type="dcterms:W3CDTF">2021-03-26T01:55:04Z</dcterms:created>
  <dcterms:modified xsi:type="dcterms:W3CDTF">2023-10-31T09:27:25Z</dcterms:modified>
</cp:coreProperties>
</file>