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<sst xmlns="http://schemas.openxmlformats.org/spreadsheetml/2006/main" count="29" uniqueCount="29">
  <si>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damage above 400m</t>
  </si>
  <si>
    <t xml:space="preserve">resist type</t>
  </si>
  <si>
    <t xml:space="preserve">resist</t>
  </si>
  <si>
    <t xml:space="preserve">mbt damage mod</t>
  </si>
  <si>
    <t xml:space="preserve">true dmg mbt</t>
  </si>
  <si>
    <t xml:space="preserve">Fire-rate (rpm)</t>
  </si>
  <si>
    <t xml:space="preserve">Fire-rate (per s)</t>
  </si>
  <si>
    <t xml:space="preserve">dps</t>
  </si>
  <si>
    <t xml:space="preserve">reload (s)</t>
  </si>
  <si>
    <t xml:space="preserve">mag size</t>
  </si>
  <si>
    <t xml:space="preserve">time to empty (s)</t>
  </si>
  <si>
    <t xml:space="preserve">Empty + reload</t>
  </si>
  <si>
    <t xml:space="preserve">magdump dmg</t>
  </si>
  <si>
    <t xml:space="preserve">bullets dumped in 1 wyrm magtime</t>
  </si>
  <si>
    <t xml:space="preserve">empty/reload in wyrm mag dump</t>
  </si>
  <si>
    <t xml:space="preserve">dmg in 1 wyrm mag dump</t>
  </si>
  <si>
    <r>
      <rPr>
        <sz val="10"/>
        <rFont val="Arial"/>
        <family val="2"/>
      </rPr>
      <t xml:space="preserve">time to 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magdump</t>
    </r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</si>
  <si>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magdump total dmg</t>
    </r>
  </si>
  <si>
    <r>
      <rPr>
        <sz val="10"/>
        <rFont val="Arial"/>
        <family val="2"/>
      </rPr>
      <t xml:space="preserve">DPS 2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magdump incl. Cond. Reload</t>
    </r>
  </si>
  <si>
    <t xml:space="preserve">Projectile speed (m/s)</t>
  </si>
  <si>
    <t xml:space="preserve">Lifespan (s)</t>
  </si>
  <si>
    <t xml:space="preserve">Distance (m)</t>
  </si>
  <si>
    <t xml:space="preserve">wyrm</t>
  </si>
  <si>
    <t xml:space="preserve">hmg</t>
  </si>
  <si>
    <t xml:space="preserve">pods (x2)</t>
  </si>
  <si>
    <t xml:space="preserve">light AV</t>
  </si>
  <si>
    <t xml:space="preserve">hornets</t>
  </si>
  <si>
    <t xml:space="preserve">air to ground warheads</t>
  </si>
  <si>
    <t xml:space="preserve">rocklets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</si>
</sst>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0" topLeftCell="N1" activePane="topRight" state="frozen"/>
      <selection pane="topLeft" activeCell="A1" activeCellId="0" sqref="A1"/>
      <selection pane="topRight" activeCell="D18" activeCellId="0" sqref="D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1"/>
    <col collapsed="false" customWidth="true" hidden="false" outlineLevel="0" max="3" min="3" style="0" width="23.99"/>
    <col collapsed="false" customWidth="true" hidden="false" outlineLevel="0" max="13" min="4" style="0" width="19.1"/>
    <col collapsed="false" customWidth="true" hidden="false" outlineLevel="0" max="16" min="14" style="0" width="28.2"/>
    <col collapsed="false" customWidth="true" hidden="false" outlineLevel="0" max="17" min="17" style="0" width="22.64"/>
    <col collapsed="false" customWidth="true" hidden="false" outlineLevel="0" max="19" min="18" style="0" width="19.1"/>
    <col collapsed="false" customWidth="true" hidden="false" outlineLevel="0" max="20" min="20" style="0" width="30.85"/>
    <col collapsed="false" customWidth="true" hidden="false" outlineLevel="0" max="21" min="21" style="0" width="19.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1" t="s">
        <v>20</v>
      </c>
      <c r="W1" s="0" t="s">
        <v>21</v>
      </c>
    </row>
    <row r="2" customFormat="false" ht="12.8" hidden="false" customHeight="false" outlineLevel="0" collapsed="false">
      <c r="A2" s="0" t="s">
        <v>22</v>
      </c>
      <c r="B2" s="0" t="n">
        <v>275</v>
      </c>
      <c r="C2" s="0" t="s">
        <v>23</v>
      </c>
      <c r="D2" s="0" t="n">
        <v>0.8</v>
      </c>
      <c r="E2" s="0" t="n">
        <f aca="false"> 1 - (0.8)</f>
        <v>0.2</v>
      </c>
      <c r="F2" s="0" t="n">
        <f aca="false">B2*E2</f>
        <v>55</v>
      </c>
      <c r="G2" s="0" t="n">
        <v>273</v>
      </c>
      <c r="H2" s="0" t="n">
        <f aca="false">G2/60</f>
        <v>4.55</v>
      </c>
      <c r="I2" s="0" t="n">
        <f aca="false">F2*H2</f>
        <v>250.25</v>
      </c>
      <c r="J2" s="0" t="n">
        <v>6</v>
      </c>
      <c r="K2" s="0" t="n">
        <v>30</v>
      </c>
      <c r="L2" s="0" t="n">
        <f aca="false">K2/(H2)</f>
        <v>6.59340659340659</v>
      </c>
      <c r="M2" s="0" t="n">
        <f aca="false">L2+J2</f>
        <v>12.5934065934066</v>
      </c>
      <c r="N2" s="0" t="n">
        <f aca="false">L2*I2</f>
        <v>1650</v>
      </c>
      <c r="O2" s="0" t="n">
        <v>30</v>
      </c>
      <c r="P2" s="0" t="n">
        <v>1</v>
      </c>
      <c r="Q2" s="0" t="n">
        <f aca="false">O2*F2</f>
        <v>1650</v>
      </c>
      <c r="R2" s="0" t="n">
        <f aca="false">M2</f>
        <v>12.5934065934066</v>
      </c>
      <c r="S2" s="0" t="n">
        <f aca="false">Q2*2</f>
        <v>3300</v>
      </c>
      <c r="T2" s="0" t="n">
        <f aca="false">S2/(R2)</f>
        <v>262.041884816754</v>
      </c>
      <c r="U2" s="0" t="n">
        <v>500</v>
      </c>
      <c r="V2" s="0" t="n">
        <v>2</v>
      </c>
      <c r="W2" s="0" t="n">
        <f aca="false">U2*V2</f>
        <v>1000</v>
      </c>
    </row>
    <row r="3" customFormat="false" ht="12.8" hidden="false" customHeight="false" outlineLevel="0" collapsed="false">
      <c r="A3" s="0" t="s">
        <v>24</v>
      </c>
      <c r="B3" s="0" t="n">
        <f aca="false">2*90</f>
        <v>180</v>
      </c>
      <c r="C3" s="0" t="s">
        <v>25</v>
      </c>
      <c r="D3" s="0" t="n">
        <v>-1.2</v>
      </c>
      <c r="E3" s="0" t="n">
        <f aca="false">1 - (-0.2)</f>
        <v>1.2</v>
      </c>
      <c r="F3" s="0" t="n">
        <f aca="false">B3*E3</f>
        <v>216</v>
      </c>
      <c r="G3" s="0" t="n">
        <v>253</v>
      </c>
      <c r="H3" s="0" t="n">
        <f aca="false">G3/60</f>
        <v>4.21666666666667</v>
      </c>
      <c r="I3" s="0" t="n">
        <f aca="false">F3*H3</f>
        <v>910.8</v>
      </c>
      <c r="J3" s="0" t="n">
        <v>5</v>
      </c>
      <c r="K3" s="0" t="n">
        <v>7</v>
      </c>
      <c r="L3" s="0" t="n">
        <f aca="false">K3/(H3)</f>
        <v>1.6600790513834</v>
      </c>
      <c r="M3" s="0" t="n">
        <f aca="false">L3+J3</f>
        <v>6.6600790513834</v>
      </c>
      <c r="N3" s="0" t="n">
        <f aca="false">L3*I3</f>
        <v>1512</v>
      </c>
      <c r="O3" s="0" t="n">
        <v>14</v>
      </c>
      <c r="P3" s="1" t="n">
        <f aca="false">L2/M3</f>
        <v>0.9899892392474</v>
      </c>
      <c r="Q3" s="0" t="n">
        <f aca="false">F3*O3</f>
        <v>3024</v>
      </c>
      <c r="R3" s="0" t="n">
        <f aca="false">L3</f>
        <v>1.6600790513834</v>
      </c>
      <c r="S3" s="0" t="n">
        <f aca="false">Q3+(N3)</f>
        <v>4536</v>
      </c>
      <c r="T3" s="0" t="n">
        <f aca="false">S3/(R3)</f>
        <v>2732.4</v>
      </c>
      <c r="U3" s="0" t="n">
        <v>250</v>
      </c>
      <c r="V3" s="0" t="n">
        <v>5</v>
      </c>
      <c r="W3" s="0" t="n">
        <f aca="false">U3*V3</f>
        <v>1250</v>
      </c>
    </row>
    <row r="4" customFormat="false" ht="12.8" hidden="false" customHeight="false" outlineLevel="0" collapsed="false">
      <c r="A4" s="0" t="s">
        <v>26</v>
      </c>
      <c r="B4" s="0" t="n">
        <v>500</v>
      </c>
      <c r="C4" s="0" t="s">
        <v>27</v>
      </c>
      <c r="D4" s="0" t="n">
        <v>0</v>
      </c>
      <c r="E4" s="0" t="n">
        <f aca="false">1 - (0)</f>
        <v>1</v>
      </c>
      <c r="F4" s="0" t="n">
        <f aca="false">B4*E4</f>
        <v>500</v>
      </c>
      <c r="G4" s="0" t="n">
        <v>120</v>
      </c>
      <c r="H4" s="0" t="n">
        <f aca="false">G4/60</f>
        <v>2</v>
      </c>
      <c r="I4" s="0" t="n">
        <f aca="false">F4*H4</f>
        <v>1000</v>
      </c>
      <c r="J4" s="0" t="n">
        <v>3</v>
      </c>
      <c r="K4" s="0" t="n">
        <v>2</v>
      </c>
      <c r="L4" s="0" t="n">
        <f aca="false">K4/(H4)</f>
        <v>1</v>
      </c>
      <c r="M4" s="0" t="n">
        <f aca="false">L4+J4</f>
        <v>4</v>
      </c>
      <c r="N4" s="0" t="n">
        <f aca="false">L4*I4</f>
        <v>1000</v>
      </c>
      <c r="O4" s="0" t="n">
        <f aca="false">K4*2</f>
        <v>4</v>
      </c>
      <c r="P4" s="0" t="n">
        <f aca="false">M4/L3</f>
        <v>2.40952380952381</v>
      </c>
      <c r="Q4" s="0" t="n">
        <f aca="false">F4*O4</f>
        <v>2000</v>
      </c>
      <c r="R4" s="0" t="n">
        <v>3</v>
      </c>
      <c r="S4" s="0" t="n">
        <f aca="false">Q4+Q4</f>
        <v>4000</v>
      </c>
      <c r="T4" s="0" t="n">
        <f aca="false">S4/(R4)</f>
        <v>1333.33333333333</v>
      </c>
      <c r="U4" s="0" t="n">
        <v>125</v>
      </c>
      <c r="V4" s="2" t="n">
        <v>3.67</v>
      </c>
      <c r="W4" s="0" t="n">
        <f aca="false">U4*V4</f>
        <v>458.75</v>
      </c>
    </row>
    <row r="5" customFormat="false" ht="12.8" hidden="false" customHeight="false" outlineLevel="0" collapsed="false">
      <c r="H5" s="0" t="n">
        <f aca="false">G5/60</f>
        <v>0</v>
      </c>
      <c r="I5" s="0" t="n">
        <f aca="false">F5*H5</f>
        <v>0</v>
      </c>
      <c r="W5" s="0" t="n">
        <f aca="false">U5*V5</f>
        <v>0</v>
      </c>
    </row>
    <row r="6" customFormat="false" ht="12.8" hidden="false" customHeight="false" outlineLevel="0" collapsed="false">
      <c r="H6" s="0" t="n">
        <f aca="false">G6/60</f>
        <v>0</v>
      </c>
      <c r="I6" s="0" t="n">
        <f aca="false">F6*H6</f>
        <v>0</v>
      </c>
      <c r="W6" s="0" t="n">
        <f aca="false">U6*V6</f>
        <v>0</v>
      </c>
    </row>
    <row r="7" customFormat="false" ht="12.8" hidden="false" customHeight="false" outlineLevel="0" collapsed="false">
      <c r="H7" s="0" t="n">
        <f aca="false">G7/60</f>
        <v>0</v>
      </c>
      <c r="I7" s="0" t="n">
        <f aca="false">F7*H7</f>
        <v>0</v>
      </c>
      <c r="W7" s="0" t="n">
        <f aca="false">U7*V7</f>
        <v>0</v>
      </c>
    </row>
    <row r="8" customFormat="false" ht="12.8" hidden="false" customHeight="false" outlineLevel="0" collapsed="false">
      <c r="H8" s="0" t="n">
        <f aca="false">G8/60</f>
        <v>0</v>
      </c>
      <c r="I8" s="0" t="n">
        <f aca="false">F8*H8</f>
        <v>0</v>
      </c>
      <c r="W8" s="0" t="n">
        <f aca="false">U8*V8</f>
        <v>0</v>
      </c>
    </row>
    <row r="9" customFormat="false" ht="12.8" hidden="false" customHeight="false" outlineLevel="0" collapsed="false">
      <c r="W9" s="0" t="n">
        <f aca="false">U9*V9</f>
        <v>0</v>
      </c>
    </row>
    <row r="10" customFormat="false" ht="12.8" hidden="false" customHeight="false" outlineLevel="0" collapsed="false">
      <c r="A10" s="0" t="s">
        <v>28</v>
      </c>
      <c r="U10" s="0" t="n">
        <v>120</v>
      </c>
      <c r="V10" s="0" t="n">
        <v>3</v>
      </c>
      <c r="W10" s="0" t="n">
        <f aca="false">U10*V10</f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2024-02-12T12:57:02Z</dcterms:created>
  <dc:creator/>
  <dc:description/>
  <dc:language>en-US</dc:language>
  <cp:lastModifiedBy/>
  <dcterms:modified xsi:type="dcterms:W3CDTF">2024-02-12T14:10:30Z</dcterms:modified>
  <cp:revision>1</cp:revision>
  <dc:subject/>
  <dc:title/>
</cp:coreProperties>
</file>